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checkCompatibility="1" autoCompressPictures="0"/>
  <bookViews>
    <workbookView xWindow="-40" yWindow="0" windowWidth="24300" windowHeight="153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9" i="1"/>
  <c r="C20" i="1"/>
  <c r="C21" i="1"/>
  <c r="C22" i="1"/>
  <c r="C23" i="1"/>
  <c r="C24" i="1"/>
  <c r="C31" i="1"/>
  <c r="C32" i="1"/>
  <c r="C33" i="1"/>
  <c r="C34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1" i="1"/>
  <c r="C62" i="1"/>
  <c r="C64" i="1"/>
  <c r="C65" i="1"/>
  <c r="C66" i="1"/>
  <c r="C68" i="1"/>
  <c r="C69" i="1"/>
  <c r="C70" i="1"/>
  <c r="C71" i="1"/>
  <c r="C72" i="1"/>
  <c r="C73" i="1"/>
  <c r="C75" i="1"/>
  <c r="C76" i="1"/>
  <c r="C4" i="1"/>
  <c r="O31" i="1"/>
  <c r="O27" i="1"/>
  <c r="O28" i="1"/>
  <c r="O30" i="1"/>
  <c r="O10" i="1"/>
  <c r="O9" i="1"/>
  <c r="O20" i="1"/>
  <c r="O19" i="1"/>
  <c r="O13" i="1"/>
  <c r="O12" i="1"/>
</calcChain>
</file>

<file path=xl/sharedStrings.xml><?xml version="1.0" encoding="utf-8"?>
<sst xmlns="http://schemas.openxmlformats.org/spreadsheetml/2006/main" count="185" uniqueCount="39">
  <si>
    <t>conductivity = 1517</t>
  </si>
  <si>
    <t>type of chip</t>
  </si>
  <si>
    <t>pnc-Si</t>
  </si>
  <si>
    <t>Zeta</t>
  </si>
  <si>
    <t>R^2</t>
  </si>
  <si>
    <t xml:space="preserve">Zeta </t>
  </si>
  <si>
    <t>SiN</t>
  </si>
  <si>
    <t>electrodes: ink</t>
  </si>
  <si>
    <t>conductivity = 1612</t>
  </si>
  <si>
    <t>electrodes: bleach</t>
  </si>
  <si>
    <t>pH = 7.48</t>
  </si>
  <si>
    <t>electrodes: electroplated</t>
  </si>
  <si>
    <t>conductivity = 1702</t>
  </si>
  <si>
    <t>pH = 7.42</t>
  </si>
  <si>
    <t>filtered salt</t>
  </si>
  <si>
    <t>re-filtered</t>
  </si>
  <si>
    <t>replaced electrode after</t>
  </si>
  <si>
    <t>conductivity = 1504</t>
  </si>
  <si>
    <t>pH = 7.43</t>
  </si>
  <si>
    <t>conductivity = 1514</t>
  </si>
  <si>
    <t>electrodes replaced after</t>
  </si>
  <si>
    <t>pH =  7.43</t>
  </si>
  <si>
    <t>plasma SiN</t>
  </si>
  <si>
    <t>conductivity = 1565</t>
  </si>
  <si>
    <t>conductivity =  1540</t>
  </si>
  <si>
    <t>pH = 7.45</t>
  </si>
  <si>
    <t>SiN 5slot</t>
  </si>
  <si>
    <t>*</t>
  </si>
  <si>
    <t>SiN 5 slot</t>
  </si>
  <si>
    <t>std dev</t>
  </si>
  <si>
    <t>electrodes: "seasoned" ink</t>
  </si>
  <si>
    <t>changed procedure to wait 40min before collecting first timepoint</t>
  </si>
  <si>
    <t>std. Dev</t>
  </si>
  <si>
    <t>every R &gt; .9</t>
  </si>
  <si>
    <t>SiN 3slot</t>
  </si>
  <si>
    <t>DC offset after 1st zeta</t>
  </si>
  <si>
    <t>Zeta (mV)</t>
  </si>
  <si>
    <t>DC offset before 1st zeta</t>
  </si>
  <si>
    <t>DC offset change from before to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</si>
</sst>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0" borderId="0" xfId="0" applyFont="1"/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0"/>
  <sheetViews>
    <sheetView tabSelected="1" workbookViewId="0">
      <selection activeCell="U23" sqref="U23"/>
    </sheetView>
  </sheetViews>
  <sheetFormatPr baseColWidth="10" defaultRowHeight="15" x14ac:dyDescent="0"/>
  <cols>
    <col min="2" max="2" width="17.5" customWidth="1"/>
    <col min="3" max="3" width="23.5" customWidth="1"/>
    <col min="4" max="4" width="19.83203125" customWidth="1"/>
    <col min="5" max="5" width="24.6640625" customWidth="1"/>
    <col min="6" max="6" width="29.1640625" customWidth="1"/>
  </cols>
  <sheetData>
    <row r="2" spans="1:15">
      <c r="A2" s="1">
        <v>41705</v>
      </c>
      <c r="B2" t="s">
        <v>12</v>
      </c>
      <c r="F2" t="s">
        <v>7</v>
      </c>
      <c r="G2" t="s">
        <v>13</v>
      </c>
    </row>
    <row r="3" spans="1:15">
      <c r="B3" t="s">
        <v>1</v>
      </c>
      <c r="C3" t="s">
        <v>38</v>
      </c>
      <c r="D3" t="s">
        <v>37</v>
      </c>
      <c r="E3" t="s">
        <v>35</v>
      </c>
      <c r="F3" t="s">
        <v>36</v>
      </c>
      <c r="G3" t="s">
        <v>4</v>
      </c>
      <c r="H3" t="s">
        <v>3</v>
      </c>
      <c r="I3" t="s">
        <v>4</v>
      </c>
      <c r="J3" t="s">
        <v>5</v>
      </c>
      <c r="K3" t="s">
        <v>4</v>
      </c>
    </row>
    <row r="4" spans="1:15">
      <c r="B4" t="s">
        <v>26</v>
      </c>
      <c r="C4">
        <f>ABS(D4-E4)</f>
        <v>6.7000000000000004E-2</v>
      </c>
      <c r="D4">
        <v>0.17699999999999999</v>
      </c>
      <c r="E4">
        <v>0.24399999999999999</v>
      </c>
      <c r="F4">
        <v>-18.86</v>
      </c>
      <c r="G4">
        <v>0.97399999999999998</v>
      </c>
      <c r="H4">
        <v>-18.010000000000002</v>
      </c>
      <c r="I4">
        <v>0.999</v>
      </c>
    </row>
    <row r="5" spans="1:15">
      <c r="B5" t="s">
        <v>26</v>
      </c>
      <c r="C5">
        <f>ABS(D5-E5)</f>
        <v>2.6000000000000023E-2</v>
      </c>
      <c r="D5">
        <v>0.14199999999999999</v>
      </c>
      <c r="E5">
        <v>0.16800000000000001</v>
      </c>
      <c r="F5">
        <v>-20.96</v>
      </c>
      <c r="G5">
        <v>0.98899999999999999</v>
      </c>
      <c r="H5">
        <v>-19.93</v>
      </c>
      <c r="I5">
        <v>0.995</v>
      </c>
    </row>
    <row r="6" spans="1:15">
      <c r="B6" t="s">
        <v>26</v>
      </c>
      <c r="C6">
        <f>ABS(D6-E6)</f>
        <v>7.3000000000000009E-2</v>
      </c>
      <c r="D6">
        <v>0.25</v>
      </c>
      <c r="E6">
        <v>0.32300000000000001</v>
      </c>
      <c r="F6">
        <v>-20.149999999999999</v>
      </c>
      <c r="G6">
        <v>0.98499999999999999</v>
      </c>
    </row>
    <row r="7" spans="1:15">
      <c r="A7" t="s">
        <v>27</v>
      </c>
      <c r="B7" t="s">
        <v>26</v>
      </c>
      <c r="C7">
        <f>ABS(D7-E7)</f>
        <v>7.8000000000000069E-2</v>
      </c>
      <c r="D7">
        <v>0.7</v>
      </c>
      <c r="E7">
        <v>0.77800000000000002</v>
      </c>
      <c r="F7">
        <v>-22.05</v>
      </c>
      <c r="G7">
        <v>0.98699999999999999</v>
      </c>
    </row>
    <row r="8" spans="1:15">
      <c r="A8" t="s">
        <v>27</v>
      </c>
      <c r="B8" t="s">
        <v>26</v>
      </c>
      <c r="C8">
        <f>ABS(D8-E8)</f>
        <v>7.0999999999999952E-2</v>
      </c>
      <c r="D8">
        <v>1.48</v>
      </c>
      <c r="E8">
        <v>1.5509999999999999</v>
      </c>
      <c r="F8">
        <v>-22.77</v>
      </c>
      <c r="G8">
        <v>0.99</v>
      </c>
    </row>
    <row r="9" spans="1:15">
      <c r="A9" t="s">
        <v>27</v>
      </c>
      <c r="B9" t="s">
        <v>26</v>
      </c>
      <c r="C9">
        <f>ABS(D9-E9)</f>
        <v>8.7999999999999856E-2</v>
      </c>
      <c r="D9">
        <v>1.306</v>
      </c>
      <c r="E9">
        <v>1.3939999999999999</v>
      </c>
      <c r="F9">
        <v>-21.7</v>
      </c>
      <c r="G9">
        <v>0.98299999999999998</v>
      </c>
      <c r="H9">
        <v>-21.44</v>
      </c>
      <c r="I9">
        <v>0.99199999999999999</v>
      </c>
      <c r="J9">
        <v>-20.66</v>
      </c>
      <c r="K9">
        <v>0.99950000000000006</v>
      </c>
      <c r="N9" t="s">
        <v>28</v>
      </c>
      <c r="O9">
        <f>AVERAGE(F4:F10,F14)</f>
        <v>-21.5</v>
      </c>
    </row>
    <row r="10" spans="1:15">
      <c r="B10" t="s">
        <v>26</v>
      </c>
      <c r="C10">
        <f>ABS(D10-E10)</f>
        <v>3.9999999999999813E-2</v>
      </c>
      <c r="D10">
        <v>1.1080000000000001</v>
      </c>
      <c r="E10">
        <v>1.1479999999999999</v>
      </c>
      <c r="F10">
        <v>-22.68</v>
      </c>
      <c r="G10">
        <v>0.997</v>
      </c>
      <c r="N10" t="s">
        <v>29</v>
      </c>
      <c r="O10">
        <f>_xlfn.STDEV.S(F4:F10,F14)</f>
        <v>1.4242993264860344</v>
      </c>
    </row>
    <row r="11" spans="1:15">
      <c r="A11" t="s">
        <v>27</v>
      </c>
      <c r="B11" t="s">
        <v>2</v>
      </c>
      <c r="C11">
        <f>ABS(D11-E11)</f>
        <v>1.2000000000000011E-2</v>
      </c>
      <c r="D11">
        <v>0.44800000000000001</v>
      </c>
      <c r="E11">
        <v>0.46</v>
      </c>
      <c r="F11">
        <v>-18.059999999999999</v>
      </c>
      <c r="G11">
        <v>0.99399999999999999</v>
      </c>
      <c r="H11">
        <v>-17.87</v>
      </c>
      <c r="I11">
        <v>0.999</v>
      </c>
    </row>
    <row r="12" spans="1:15">
      <c r="A12" t="s">
        <v>27</v>
      </c>
      <c r="B12" t="s">
        <v>2</v>
      </c>
      <c r="C12">
        <f>ABS(D12-E12)</f>
        <v>0.10799999999999998</v>
      </c>
      <c r="D12">
        <v>0.40500000000000003</v>
      </c>
      <c r="E12">
        <v>0.51300000000000001</v>
      </c>
      <c r="F12">
        <v>-17.62</v>
      </c>
      <c r="G12">
        <v>0.96599999999999997</v>
      </c>
      <c r="H12">
        <v>-17.84</v>
      </c>
      <c r="I12">
        <v>0.998</v>
      </c>
      <c r="N12" t="s">
        <v>2</v>
      </c>
      <c r="O12">
        <f>AVERAGE(F11:F13)</f>
        <v>-18.023333333333333</v>
      </c>
    </row>
    <row r="13" spans="1:15">
      <c r="A13" t="s">
        <v>27</v>
      </c>
      <c r="B13" t="s">
        <v>2</v>
      </c>
      <c r="C13">
        <f>ABS(D13-E13)</f>
        <v>5.7999999999999996E-2</v>
      </c>
      <c r="D13">
        <v>0.152</v>
      </c>
      <c r="E13">
        <v>0.21</v>
      </c>
      <c r="F13">
        <v>-18.39</v>
      </c>
      <c r="G13">
        <v>0.97399999999999998</v>
      </c>
      <c r="H13">
        <v>-17.88</v>
      </c>
      <c r="I13">
        <v>0.996</v>
      </c>
      <c r="J13">
        <v>-17.329999999999998</v>
      </c>
      <c r="K13">
        <v>0.995</v>
      </c>
      <c r="O13">
        <f>_xlfn.STDEV.S(F11:F13)</f>
        <v>0.3863073042712668</v>
      </c>
    </row>
    <row r="14" spans="1:15">
      <c r="A14" t="s">
        <v>27</v>
      </c>
      <c r="B14" t="s">
        <v>26</v>
      </c>
      <c r="C14">
        <f>ABS(D14-E14)</f>
        <v>7.2000000000000008E-2</v>
      </c>
      <c r="D14">
        <v>0.31</v>
      </c>
      <c r="E14">
        <v>0.38200000000000001</v>
      </c>
      <c r="F14">
        <v>-22.83</v>
      </c>
      <c r="G14">
        <v>0.98699999999999999</v>
      </c>
      <c r="H14">
        <v>-22.28</v>
      </c>
      <c r="I14">
        <v>0.998</v>
      </c>
    </row>
    <row r="16" spans="1:15">
      <c r="A16" t="s">
        <v>14</v>
      </c>
    </row>
    <row r="17" spans="1:15">
      <c r="A17" s="1">
        <v>41707</v>
      </c>
      <c r="B17" t="s">
        <v>12</v>
      </c>
      <c r="F17" t="s">
        <v>7</v>
      </c>
      <c r="G17" t="s">
        <v>13</v>
      </c>
    </row>
    <row r="18" spans="1:15">
      <c r="B18" t="s">
        <v>1</v>
      </c>
      <c r="C18" t="s">
        <v>38</v>
      </c>
      <c r="D18" t="s">
        <v>37</v>
      </c>
      <c r="E18" t="s">
        <v>35</v>
      </c>
      <c r="F18" t="s">
        <v>3</v>
      </c>
      <c r="G18" t="s">
        <v>4</v>
      </c>
      <c r="H18" t="s">
        <v>3</v>
      </c>
      <c r="I18" t="s">
        <v>4</v>
      </c>
      <c r="J18" t="s">
        <v>5</v>
      </c>
      <c r="K18" t="s">
        <v>4</v>
      </c>
    </row>
    <row r="19" spans="1:15">
      <c r="B19" t="s">
        <v>2</v>
      </c>
      <c r="C19">
        <f>ABS(D19-E19)</f>
        <v>0.249</v>
      </c>
      <c r="D19">
        <v>-0.104</v>
      </c>
      <c r="E19">
        <v>0.14499999999999999</v>
      </c>
      <c r="F19">
        <v>-18.404925300000002</v>
      </c>
      <c r="G19">
        <v>0.91900000000000004</v>
      </c>
      <c r="H19">
        <v>-18.4817325</v>
      </c>
      <c r="I19">
        <v>0.98399999999999999</v>
      </c>
      <c r="J19">
        <v>-20.9875674</v>
      </c>
      <c r="K19">
        <v>0.99950000000000006</v>
      </c>
      <c r="N19" t="s">
        <v>2</v>
      </c>
      <c r="O19">
        <f>AVERAGE(F19:F24)</f>
        <v>-20.096283850000003</v>
      </c>
    </row>
    <row r="20" spans="1:15">
      <c r="B20" t="s">
        <v>2</v>
      </c>
      <c r="C20">
        <f>ABS(D20-E20)</f>
        <v>3.8000000000000006E-2</v>
      </c>
      <c r="D20">
        <v>0.21199999999999999</v>
      </c>
      <c r="E20">
        <v>0.25</v>
      </c>
      <c r="F20">
        <v>-20.2482981</v>
      </c>
      <c r="G20">
        <v>0.99099999999999999</v>
      </c>
      <c r="H20">
        <v>-20.094683700000001</v>
      </c>
      <c r="I20">
        <v>0.999</v>
      </c>
      <c r="J20">
        <v>-19.259405399999999</v>
      </c>
      <c r="K20">
        <v>0.999</v>
      </c>
      <c r="O20">
        <f>_xlfn.STDEV.S(F19:F24)</f>
        <v>1.1982971970366918</v>
      </c>
    </row>
    <row r="21" spans="1:15">
      <c r="A21" t="s">
        <v>15</v>
      </c>
      <c r="B21" t="s">
        <v>2</v>
      </c>
      <c r="C21">
        <f>ABS(D21-E21)</f>
        <v>4.7E-2</v>
      </c>
      <c r="D21">
        <v>-7.6999999999999999E-2</v>
      </c>
      <c r="E21">
        <v>-0.03</v>
      </c>
      <c r="F21">
        <v>-20.689939500000001</v>
      </c>
      <c r="G21">
        <v>0.995</v>
      </c>
      <c r="H21">
        <v>-19.528230600000001</v>
      </c>
      <c r="I21">
        <v>0.99199999999999999</v>
      </c>
      <c r="J21">
        <v>-19.441822500000001</v>
      </c>
      <c r="K21">
        <v>0.98599999999999999</v>
      </c>
    </row>
    <row r="22" spans="1:15">
      <c r="B22" t="s">
        <v>2</v>
      </c>
      <c r="C22">
        <f>ABS(D22-E22)</f>
        <v>7.7999999999999986E-2</v>
      </c>
      <c r="D22">
        <v>0.16700000000000001</v>
      </c>
      <c r="E22">
        <v>0.245</v>
      </c>
      <c r="F22">
        <v>-20.037078300000001</v>
      </c>
      <c r="G22">
        <v>0.98399999999999999</v>
      </c>
      <c r="H22">
        <v>-19.124992800000001</v>
      </c>
      <c r="I22">
        <v>0.99099999999999999</v>
      </c>
    </row>
    <row r="23" spans="1:15">
      <c r="A23" t="s">
        <v>15</v>
      </c>
      <c r="B23" t="s">
        <v>2</v>
      </c>
      <c r="C23">
        <f>ABS(D23-E23)</f>
        <v>4.6999999999999986E-2</v>
      </c>
      <c r="D23">
        <v>-0.26</v>
      </c>
      <c r="E23">
        <v>-0.307</v>
      </c>
      <c r="F23">
        <v>-21.909253800000002</v>
      </c>
      <c r="G23">
        <v>0.998</v>
      </c>
      <c r="H23">
        <v>-21.141181799999998</v>
      </c>
      <c r="I23">
        <v>0.995</v>
      </c>
      <c r="J23">
        <v>-20.4403161</v>
      </c>
      <c r="K23">
        <v>0.99099999999999999</v>
      </c>
      <c r="M23" s="3"/>
    </row>
    <row r="24" spans="1:15">
      <c r="B24" t="s">
        <v>2</v>
      </c>
      <c r="C24">
        <f>ABS(D24-E24)</f>
        <v>0.105</v>
      </c>
      <c r="D24">
        <v>1.7999999999999999E-2</v>
      </c>
      <c r="E24">
        <v>0.123</v>
      </c>
      <c r="F24">
        <v>-19.288208099999999</v>
      </c>
      <c r="G24">
        <v>0.97399999999999998</v>
      </c>
      <c r="H24">
        <v>-18.462530700000002</v>
      </c>
      <c r="I24">
        <v>0.93100000000000005</v>
      </c>
      <c r="J24">
        <v>-18.2513109</v>
      </c>
      <c r="K24">
        <v>0.93500000000000005</v>
      </c>
      <c r="M24" s="3"/>
    </row>
    <row r="25" spans="1:15">
      <c r="A25" t="s">
        <v>16</v>
      </c>
      <c r="N25" t="s">
        <v>33</v>
      </c>
    </row>
    <row r="27" spans="1:15">
      <c r="N27" t="s">
        <v>34</v>
      </c>
      <c r="O27">
        <f>AVERAGE(F31,F33,F37,F38,F48,F52,F53,F54,F69,F70,F71,F72,F76)</f>
        <v>-19.502382023076926</v>
      </c>
    </row>
    <row r="28" spans="1:15">
      <c r="N28" t="s">
        <v>32</v>
      </c>
      <c r="O28">
        <f>_xlfn.STDEV.S(F31,F33,F37,F38,F48,F52,F53,F54,F69,F70,F71,F72,F76)</f>
        <v>3.046667240111121</v>
      </c>
    </row>
    <row r="29" spans="1:15">
      <c r="A29" s="1">
        <v>41744</v>
      </c>
      <c r="B29" t="s">
        <v>24</v>
      </c>
      <c r="F29" t="s">
        <v>7</v>
      </c>
      <c r="G29" t="s">
        <v>25</v>
      </c>
    </row>
    <row r="30" spans="1:15">
      <c r="B30" t="s">
        <v>1</v>
      </c>
      <c r="C30" s="3" t="s">
        <v>38</v>
      </c>
      <c r="D30" s="3" t="s">
        <v>37</v>
      </c>
      <c r="E30" s="3" t="s">
        <v>35</v>
      </c>
      <c r="F30" t="s">
        <v>3</v>
      </c>
      <c r="G30" t="s">
        <v>4</v>
      </c>
      <c r="H30" t="s">
        <v>3</v>
      </c>
      <c r="I30" t="s">
        <v>4</v>
      </c>
      <c r="J30" t="s">
        <v>5</v>
      </c>
      <c r="K30" t="s">
        <v>4</v>
      </c>
      <c r="N30" t="s">
        <v>2</v>
      </c>
      <c r="O30">
        <f>AVERAGE(F19:F24,F42,F47,F55,F56,F57,F11,F12,F13)</f>
        <v>-18.678388892857146</v>
      </c>
    </row>
    <row r="31" spans="1:15">
      <c r="B31" t="s">
        <v>6</v>
      </c>
      <c r="C31">
        <f>ABS(D31-E31)</f>
        <v>8.1000000000000003E-2</v>
      </c>
      <c r="E31">
        <v>8.1000000000000003E-2</v>
      </c>
      <c r="F31">
        <v>-15.342238200000001</v>
      </c>
      <c r="G31">
        <v>0.99199999999999999</v>
      </c>
      <c r="H31">
        <v>-13.220439299999999</v>
      </c>
      <c r="I31">
        <v>0.98899999999999999</v>
      </c>
      <c r="J31">
        <v>-11.425071000000001</v>
      </c>
      <c r="K31">
        <v>0.98699999999999999</v>
      </c>
      <c r="O31">
        <f>_xlfn.STDEV.S(F19:F24,F42,F47,F55,F56,F57,F11,F12,F13)</f>
        <v>2.0119873555685608</v>
      </c>
    </row>
    <row r="32" spans="1:15">
      <c r="B32" t="s">
        <v>6</v>
      </c>
      <c r="C32">
        <f>ABS(D32-E32)</f>
        <v>7.1999999999999995E-2</v>
      </c>
      <c r="E32">
        <v>7.1999999999999995E-2</v>
      </c>
      <c r="F32">
        <v>-19.201799999999999</v>
      </c>
      <c r="G32">
        <v>0.88800000000000001</v>
      </c>
      <c r="H32">
        <v>-11.655492600000001</v>
      </c>
      <c r="I32">
        <v>0.98</v>
      </c>
      <c r="J32">
        <v>-11.636290799999999</v>
      </c>
      <c r="K32">
        <v>0.98899999999999999</v>
      </c>
    </row>
    <row r="33" spans="1:11">
      <c r="B33" t="s">
        <v>6</v>
      </c>
      <c r="C33">
        <f>ABS(D33-E33)</f>
        <v>0.06</v>
      </c>
      <c r="E33">
        <v>0.06</v>
      </c>
      <c r="F33">
        <v>-19.009782000000001</v>
      </c>
      <c r="G33">
        <v>0.99399999999999999</v>
      </c>
      <c r="H33">
        <v>-12.289152000000001</v>
      </c>
      <c r="I33">
        <v>0.96699999999999997</v>
      </c>
      <c r="J33">
        <v>-9.3128729999999997</v>
      </c>
      <c r="K33">
        <v>0.97</v>
      </c>
    </row>
    <row r="34" spans="1:11">
      <c r="C34">
        <f>ABS(D34-E34)</f>
        <v>0</v>
      </c>
    </row>
    <row r="35" spans="1:11">
      <c r="A35" s="1">
        <v>41747</v>
      </c>
      <c r="B35" t="s">
        <v>17</v>
      </c>
      <c r="C35">
        <f>ABS(D35-E35)</f>
        <v>0</v>
      </c>
      <c r="F35" t="s">
        <v>7</v>
      </c>
      <c r="G35" t="s">
        <v>18</v>
      </c>
    </row>
    <row r="36" spans="1:11">
      <c r="B36" t="s">
        <v>1</v>
      </c>
      <c r="C36" s="3" t="s">
        <v>38</v>
      </c>
      <c r="D36" s="3" t="s">
        <v>37</v>
      </c>
      <c r="E36" s="3" t="s">
        <v>35</v>
      </c>
      <c r="F36" t="s">
        <v>3</v>
      </c>
      <c r="G36" t="s">
        <v>4</v>
      </c>
      <c r="H36" t="s">
        <v>3</v>
      </c>
      <c r="I36" t="s">
        <v>4</v>
      </c>
      <c r="J36" t="s">
        <v>5</v>
      </c>
      <c r="K36" t="s">
        <v>4</v>
      </c>
    </row>
    <row r="37" spans="1:11">
      <c r="B37" t="s">
        <v>6</v>
      </c>
      <c r="C37">
        <f>ABS(D37-E37)</f>
        <v>0.17099999999999982</v>
      </c>
      <c r="D37">
        <v>2.5619999999999998</v>
      </c>
      <c r="E37">
        <v>2.391</v>
      </c>
      <c r="F37">
        <v>-19.240203599999997</v>
      </c>
      <c r="G37">
        <v>0.96399999999999997</v>
      </c>
      <c r="H37">
        <v>-15.918292199999998</v>
      </c>
      <c r="I37">
        <v>0.99</v>
      </c>
    </row>
    <row r="38" spans="1:11">
      <c r="B38" t="s">
        <v>6</v>
      </c>
      <c r="C38">
        <f>ABS(D38-E38)</f>
        <v>8.0999999999999961E-2</v>
      </c>
      <c r="D38">
        <v>1.024</v>
      </c>
      <c r="E38">
        <v>1.105</v>
      </c>
      <c r="F38">
        <v>-15.265431</v>
      </c>
      <c r="G38">
        <v>0.97799999999999998</v>
      </c>
      <c r="H38">
        <v>-10.839416099999999</v>
      </c>
      <c r="I38">
        <v>0.78</v>
      </c>
    </row>
    <row r="39" spans="1:11">
      <c r="C39">
        <f>ABS(D39-E39)</f>
        <v>0</v>
      </c>
    </row>
    <row r="40" spans="1:11">
      <c r="A40" s="1">
        <v>41750</v>
      </c>
      <c r="B40" t="s">
        <v>19</v>
      </c>
      <c r="C40">
        <f>ABS(D40-E40)</f>
        <v>0</v>
      </c>
      <c r="F40" t="s">
        <v>7</v>
      </c>
      <c r="G40" t="s">
        <v>18</v>
      </c>
    </row>
    <row r="41" spans="1:11">
      <c r="B41" t="s">
        <v>1</v>
      </c>
      <c r="C41" s="3" t="s">
        <v>38</v>
      </c>
      <c r="D41" s="3" t="s">
        <v>37</v>
      </c>
      <c r="E41" s="3" t="s">
        <v>35</v>
      </c>
      <c r="F41" t="s">
        <v>3</v>
      </c>
      <c r="G41" t="s">
        <v>4</v>
      </c>
      <c r="H41" t="s">
        <v>3</v>
      </c>
      <c r="I41" t="s">
        <v>4</v>
      </c>
      <c r="J41" t="s">
        <v>5</v>
      </c>
      <c r="K41" t="s">
        <v>4</v>
      </c>
    </row>
    <row r="42" spans="1:11">
      <c r="B42" t="s">
        <v>2</v>
      </c>
      <c r="C42">
        <f>ABS(D42-E42)</f>
        <v>0.13</v>
      </c>
      <c r="E42">
        <v>0.13</v>
      </c>
      <c r="F42">
        <v>-16.935987600000001</v>
      </c>
      <c r="G42">
        <v>0.98399999999999999</v>
      </c>
      <c r="H42">
        <v>-14.516560799999999</v>
      </c>
      <c r="I42">
        <v>0.98099999999999998</v>
      </c>
      <c r="J42">
        <v>0</v>
      </c>
    </row>
    <row r="43" spans="1:11">
      <c r="A43" t="s">
        <v>20</v>
      </c>
      <c r="C43">
        <f>ABS(D43-E43)</f>
        <v>0</v>
      </c>
    </row>
    <row r="44" spans="1:11">
      <c r="C44">
        <f>ABS(D44-E44)</f>
        <v>0</v>
      </c>
    </row>
    <row r="45" spans="1:11">
      <c r="A45" s="1">
        <v>41754</v>
      </c>
      <c r="B45" t="s">
        <v>0</v>
      </c>
      <c r="C45">
        <f>ABS(D45-E45)</f>
        <v>0</v>
      </c>
      <c r="F45" t="s">
        <v>30</v>
      </c>
      <c r="G45" t="s">
        <v>21</v>
      </c>
    </row>
    <row r="46" spans="1:11">
      <c r="B46" t="s">
        <v>1</v>
      </c>
      <c r="C46" s="3" t="s">
        <v>38</v>
      </c>
      <c r="D46" s="3" t="s">
        <v>37</v>
      </c>
      <c r="E46" s="3" t="s">
        <v>35</v>
      </c>
      <c r="F46" t="s">
        <v>3</v>
      </c>
      <c r="G46" t="s">
        <v>4</v>
      </c>
      <c r="H46" t="s">
        <v>3</v>
      </c>
      <c r="I46" t="s">
        <v>4</v>
      </c>
      <c r="J46" t="s">
        <v>5</v>
      </c>
      <c r="K46" t="s">
        <v>4</v>
      </c>
    </row>
    <row r="47" spans="1:11">
      <c r="B47" t="s">
        <v>2</v>
      </c>
      <c r="C47">
        <f>ABS(D47-E47)</f>
        <v>0.41099999999999998</v>
      </c>
      <c r="E47">
        <v>0.41099999999999998</v>
      </c>
      <c r="F47">
        <v>-18.097696500000001</v>
      </c>
      <c r="G47">
        <v>0.97399999999999998</v>
      </c>
      <c r="H47">
        <v>-17.588848800000001</v>
      </c>
      <c r="I47">
        <v>0.999</v>
      </c>
      <c r="J47">
        <v>-17.214413700000001</v>
      </c>
      <c r="K47">
        <v>0.999</v>
      </c>
    </row>
    <row r="48" spans="1:11">
      <c r="B48" t="s">
        <v>6</v>
      </c>
      <c r="C48">
        <f>ABS(D48-E48)</f>
        <v>0.22900000000000001</v>
      </c>
      <c r="E48">
        <v>0.22900000000000001</v>
      </c>
      <c r="F48">
        <v>-18.126499199999998</v>
      </c>
      <c r="G48">
        <v>0.95599999999999996</v>
      </c>
      <c r="H48">
        <v>-15.1502202</v>
      </c>
      <c r="I48">
        <v>0.97699999999999998</v>
      </c>
      <c r="J48">
        <v>-14.314941900000001</v>
      </c>
      <c r="K48">
        <v>0.97599999999999998</v>
      </c>
    </row>
    <row r="49" spans="1:12">
      <c r="C49">
        <f>ABS(D49-E49)</f>
        <v>0</v>
      </c>
    </row>
    <row r="50" spans="1:12">
      <c r="A50" s="2">
        <v>41754</v>
      </c>
      <c r="B50" t="s">
        <v>0</v>
      </c>
      <c r="C50">
        <f>ABS(D50-E50)</f>
        <v>0</v>
      </c>
      <c r="F50" t="s">
        <v>30</v>
      </c>
      <c r="G50" t="s">
        <v>21</v>
      </c>
    </row>
    <row r="51" spans="1:12">
      <c r="A51" s="3"/>
      <c r="B51" t="s">
        <v>1</v>
      </c>
      <c r="C51" s="3" t="s">
        <v>38</v>
      </c>
      <c r="D51" s="3" t="s">
        <v>37</v>
      </c>
      <c r="E51" s="3" t="s">
        <v>35</v>
      </c>
      <c r="F51" t="s">
        <v>3</v>
      </c>
      <c r="G51" t="s">
        <v>4</v>
      </c>
      <c r="H51" s="3" t="s">
        <v>3</v>
      </c>
      <c r="I51" s="3" t="s">
        <v>4</v>
      </c>
      <c r="J51" s="3" t="s">
        <v>5</v>
      </c>
      <c r="K51" s="3" t="s">
        <v>4</v>
      </c>
      <c r="L51" s="3"/>
    </row>
    <row r="52" spans="1:12">
      <c r="B52" s="3" t="s">
        <v>6</v>
      </c>
      <c r="C52">
        <f>ABS(D52-E52)</f>
        <v>0.32500000000000001</v>
      </c>
      <c r="D52" s="3"/>
      <c r="E52" s="3">
        <v>-0.32500000000000001</v>
      </c>
      <c r="F52" s="3">
        <v>-24.703115700000001</v>
      </c>
      <c r="G52" s="3">
        <v>0.98699999999999999</v>
      </c>
      <c r="H52" s="3"/>
      <c r="I52" s="3"/>
      <c r="J52" s="3"/>
      <c r="K52" s="3"/>
      <c r="L52" s="3"/>
    </row>
    <row r="53" spans="1:12">
      <c r="B53" t="s">
        <v>6</v>
      </c>
      <c r="C53">
        <f>ABS(D53-E53)</f>
        <v>0.19900000000000001</v>
      </c>
      <c r="E53">
        <v>0.19900000000000001</v>
      </c>
      <c r="F53">
        <v>-18.1361001</v>
      </c>
      <c r="G53">
        <v>0.99099999999999999</v>
      </c>
      <c r="H53">
        <v>-14.583767099999999</v>
      </c>
      <c r="I53">
        <v>0.99299999999999999</v>
      </c>
    </row>
    <row r="54" spans="1:12">
      <c r="B54" t="s">
        <v>6</v>
      </c>
      <c r="C54">
        <f>ABS(D54-E54)</f>
        <v>0.27800000000000002</v>
      </c>
      <c r="E54">
        <v>0.27800000000000002</v>
      </c>
      <c r="F54">
        <v>-18.347319899999999</v>
      </c>
      <c r="G54">
        <v>0.93600000000000005</v>
      </c>
      <c r="H54">
        <v>-12.5579772</v>
      </c>
      <c r="I54">
        <v>0.95399999999999996</v>
      </c>
    </row>
    <row r="55" spans="1:12">
      <c r="B55" t="s">
        <v>2</v>
      </c>
      <c r="C55">
        <f>ABS(D55-E55)</f>
        <v>3.5999999999999976E-2</v>
      </c>
      <c r="D55">
        <v>0.20599999999999999</v>
      </c>
      <c r="E55">
        <v>0.17</v>
      </c>
      <c r="F55">
        <v>-19.998674699999999</v>
      </c>
      <c r="G55">
        <v>0.998</v>
      </c>
      <c r="H55">
        <v>-18.145700999999999</v>
      </c>
      <c r="I55">
        <v>0.99199999999999999</v>
      </c>
      <c r="J55">
        <v>-16.5423507</v>
      </c>
      <c r="K55">
        <v>0.99399999999999999</v>
      </c>
    </row>
    <row r="56" spans="1:12">
      <c r="B56" t="s">
        <v>2</v>
      </c>
      <c r="C56">
        <f>ABS(D56-E56)</f>
        <v>8.6000000000000021E-2</v>
      </c>
      <c r="D56">
        <v>0.26900000000000002</v>
      </c>
      <c r="E56">
        <v>0.183</v>
      </c>
      <c r="F56">
        <v>-13.5276681</v>
      </c>
      <c r="G56">
        <v>0.97799999999999998</v>
      </c>
    </row>
    <row r="57" spans="1:12">
      <c r="B57" t="s">
        <v>2</v>
      </c>
      <c r="C57">
        <f>ABS(D57-E57)</f>
        <v>0.12</v>
      </c>
      <c r="D57">
        <v>0.45600000000000002</v>
      </c>
      <c r="E57">
        <v>0.33600000000000002</v>
      </c>
      <c r="F57">
        <v>-18.289714500000002</v>
      </c>
      <c r="G57">
        <v>0.995</v>
      </c>
    </row>
    <row r="58" spans="1:12">
      <c r="B58" t="s">
        <v>6</v>
      </c>
      <c r="C58">
        <f>ABS(D58-E58)</f>
        <v>0.53699999999999992</v>
      </c>
      <c r="D58">
        <v>0.32800000000000001</v>
      </c>
      <c r="E58">
        <v>0.86499999999999999</v>
      </c>
      <c r="F58">
        <v>-4.0707816000000001</v>
      </c>
      <c r="G58">
        <v>0.156</v>
      </c>
    </row>
    <row r="59" spans="1:12">
      <c r="C59">
        <f>ABS(D59-E59)</f>
        <v>0</v>
      </c>
    </row>
    <row r="60" spans="1:12">
      <c r="A60" s="2">
        <v>41780</v>
      </c>
      <c r="B60" t="s">
        <v>0</v>
      </c>
      <c r="C60" s="3" t="s">
        <v>38</v>
      </c>
      <c r="D60" s="3" t="s">
        <v>37</v>
      </c>
      <c r="E60" s="3" t="s">
        <v>35</v>
      </c>
      <c r="F60" t="s">
        <v>30</v>
      </c>
      <c r="G60" t="s">
        <v>21</v>
      </c>
    </row>
    <row r="61" spans="1:12">
      <c r="B61" t="s">
        <v>22</v>
      </c>
      <c r="C61">
        <f>ABS(D61-E61)</f>
        <v>1.2E-2</v>
      </c>
      <c r="E61">
        <v>1.2E-2</v>
      </c>
      <c r="F61">
        <v>-22.360496099999999</v>
      </c>
      <c r="G61">
        <v>0.98399999999999999</v>
      </c>
      <c r="H61">
        <v>-21.5828232</v>
      </c>
      <c r="I61">
        <v>0.996</v>
      </c>
      <c r="J61">
        <v>-18.731355900000001</v>
      </c>
      <c r="K61">
        <v>0.998</v>
      </c>
    </row>
    <row r="62" spans="1:12">
      <c r="C62">
        <f>ABS(D62-E62)</f>
        <v>0</v>
      </c>
    </row>
    <row r="63" spans="1:12">
      <c r="A63" s="2">
        <v>41781</v>
      </c>
      <c r="B63" t="s">
        <v>23</v>
      </c>
      <c r="C63" s="3" t="s">
        <v>38</v>
      </c>
      <c r="D63" s="3" t="s">
        <v>37</v>
      </c>
      <c r="E63" s="3" t="s">
        <v>35</v>
      </c>
      <c r="F63" t="s">
        <v>30</v>
      </c>
      <c r="G63" t="s">
        <v>21</v>
      </c>
    </row>
    <row r="64" spans="1:12">
      <c r="B64" t="s">
        <v>22</v>
      </c>
      <c r="C64">
        <f>ABS(D64-E64)</f>
        <v>8.2000000000000003E-2</v>
      </c>
      <c r="D64">
        <v>2.4E-2</v>
      </c>
      <c r="E64">
        <v>-5.8000000000000003E-2</v>
      </c>
      <c r="F64">
        <v>-21.947657400000001</v>
      </c>
      <c r="G64">
        <v>0.93500000000000005</v>
      </c>
      <c r="H64">
        <v>-16.052704799999997</v>
      </c>
      <c r="I64">
        <v>0.99</v>
      </c>
      <c r="J64">
        <v>-13.4988654</v>
      </c>
      <c r="K64">
        <v>0.97099999999999997</v>
      </c>
    </row>
    <row r="65" spans="1:11">
      <c r="C65">
        <f>ABS(D65-E65)</f>
        <v>0</v>
      </c>
    </row>
    <row r="66" spans="1:11">
      <c r="B66" t="s">
        <v>31</v>
      </c>
      <c r="C66">
        <f>ABS(D66-E66)</f>
        <v>0</v>
      </c>
    </row>
    <row r="67" spans="1:11">
      <c r="A67" s="1">
        <v>41788</v>
      </c>
      <c r="B67" t="s">
        <v>8</v>
      </c>
      <c r="C67" s="3" t="s">
        <v>38</v>
      </c>
      <c r="D67" s="3" t="s">
        <v>37</v>
      </c>
      <c r="E67" s="3" t="s">
        <v>35</v>
      </c>
      <c r="F67" t="s">
        <v>9</v>
      </c>
      <c r="G67" t="s">
        <v>10</v>
      </c>
    </row>
    <row r="68" spans="1:11">
      <c r="B68" t="s">
        <v>1</v>
      </c>
      <c r="C68">
        <f>ABS(D68-E68)</f>
        <v>0</v>
      </c>
      <c r="F68" t="s">
        <v>3</v>
      </c>
      <c r="G68" t="s">
        <v>4</v>
      </c>
      <c r="H68" t="s">
        <v>3</v>
      </c>
      <c r="I68" t="s">
        <v>4</v>
      </c>
      <c r="J68" t="s">
        <v>5</v>
      </c>
      <c r="K68" t="s">
        <v>4</v>
      </c>
    </row>
    <row r="69" spans="1:11">
      <c r="B69" t="s">
        <v>6</v>
      </c>
      <c r="C69">
        <f>ABS(D69-E69)</f>
        <v>2.8999999999999915E-2</v>
      </c>
      <c r="D69">
        <v>1.363</v>
      </c>
      <c r="E69">
        <v>1.3919999999999999</v>
      </c>
      <c r="F69">
        <v>-19.653042299999999</v>
      </c>
      <c r="G69">
        <v>0.995</v>
      </c>
      <c r="H69">
        <v>-18.241710000000001</v>
      </c>
      <c r="I69">
        <v>0.98899999999999999</v>
      </c>
      <c r="J69">
        <v>-18.011288400000002</v>
      </c>
      <c r="K69">
        <v>0.998</v>
      </c>
    </row>
    <row r="70" spans="1:11">
      <c r="B70" t="s">
        <v>6</v>
      </c>
      <c r="C70">
        <f>ABS(D70-E70)</f>
        <v>0.12599999999999989</v>
      </c>
      <c r="D70">
        <v>1.827</v>
      </c>
      <c r="E70">
        <v>1.7010000000000001</v>
      </c>
      <c r="F70">
        <v>-20.603531400000001</v>
      </c>
      <c r="G70">
        <v>0.97699999999999998</v>
      </c>
      <c r="H70">
        <v>-18.116898300000003</v>
      </c>
      <c r="I70">
        <v>0.998</v>
      </c>
      <c r="J70">
        <v>-17.896077600000002</v>
      </c>
      <c r="K70">
        <v>0.999</v>
      </c>
    </row>
    <row r="71" spans="1:11">
      <c r="B71" t="s">
        <v>6</v>
      </c>
      <c r="C71">
        <f>ABS(D71-E71)</f>
        <v>0.10699999999999998</v>
      </c>
      <c r="D71">
        <v>1.696</v>
      </c>
      <c r="E71">
        <v>1.8029999999999999</v>
      </c>
      <c r="F71">
        <v>-24.799124699999997</v>
      </c>
      <c r="G71">
        <v>0.97399999999999998</v>
      </c>
      <c r="H71">
        <v>-22.178079</v>
      </c>
      <c r="I71">
        <v>0.996</v>
      </c>
      <c r="J71">
        <v>-24.712716599999997</v>
      </c>
      <c r="K71">
        <v>0.96099999999999997</v>
      </c>
    </row>
    <row r="72" spans="1:11">
      <c r="B72" t="s">
        <v>6</v>
      </c>
      <c r="C72">
        <f>ABS(D72-E72)</f>
        <v>0.19100000000000006</v>
      </c>
      <c r="D72">
        <v>1.679</v>
      </c>
      <c r="E72">
        <v>1.488</v>
      </c>
      <c r="F72">
        <v>-17.550445200000002</v>
      </c>
      <c r="G72">
        <v>0.93600000000000005</v>
      </c>
      <c r="H72">
        <v>-9.6201017999999987</v>
      </c>
      <c r="I72">
        <v>0.98699999999999999</v>
      </c>
    </row>
    <row r="73" spans="1:11">
      <c r="C73">
        <f>ABS(D73-E73)</f>
        <v>0</v>
      </c>
    </row>
    <row r="74" spans="1:11">
      <c r="A74" s="1">
        <v>41788</v>
      </c>
      <c r="B74" t="s">
        <v>8</v>
      </c>
      <c r="C74" s="3" t="s">
        <v>38</v>
      </c>
      <c r="D74" s="3" t="s">
        <v>37</v>
      </c>
      <c r="E74" s="3" t="s">
        <v>35</v>
      </c>
      <c r="F74" t="s">
        <v>11</v>
      </c>
      <c r="G74" t="s">
        <v>10</v>
      </c>
    </row>
    <row r="75" spans="1:11">
      <c r="A75" s="1"/>
      <c r="B75" t="s">
        <v>1</v>
      </c>
      <c r="C75">
        <f>ABS(D75-E75)</f>
        <v>0</v>
      </c>
      <c r="F75" t="s">
        <v>3</v>
      </c>
      <c r="G75" t="s">
        <v>4</v>
      </c>
    </row>
    <row r="76" spans="1:11">
      <c r="B76" t="s">
        <v>6</v>
      </c>
      <c r="C76">
        <f>ABS(D76-E76)</f>
        <v>4.0999999999999995E-2</v>
      </c>
      <c r="D76">
        <v>-0.105</v>
      </c>
      <c r="E76">
        <v>-0.14599999999999999</v>
      </c>
      <c r="F76">
        <v>-22.754132999999999</v>
      </c>
      <c r="G76">
        <v>0.97299999999999998</v>
      </c>
    </row>
    <row r="81" spans="1:11">
      <c r="A81" s="1"/>
    </row>
    <row r="86" spans="1:11">
      <c r="A86" s="2"/>
      <c r="F86" s="3"/>
      <c r="G86" s="3"/>
      <c r="H86" s="3"/>
      <c r="I86" s="3"/>
      <c r="J86" s="3"/>
      <c r="K86" s="3"/>
    </row>
    <row r="87" spans="1:1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96" spans="1:11">
      <c r="A96" s="2"/>
    </row>
    <row r="99" spans="1:1">
      <c r="A99" s="2"/>
    </row>
    <row r="103" spans="1:1">
      <c r="A103" s="1"/>
    </row>
    <row r="110" spans="1:1">
      <c r="A110" s="1"/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Perpetual Motion,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Smith</dc:creator>
  <cp:lastModifiedBy>Karl Smith</cp:lastModifiedBy>
  <cp:lastPrinted>2014-06-06T18:02:56Z</cp:lastPrinted>
  <dcterms:created xsi:type="dcterms:W3CDTF">2014-06-04T18:12:23Z</dcterms:created>
  <dcterms:modified xsi:type="dcterms:W3CDTF">2014-06-06T18:44:04Z</dcterms:modified>
</cp:coreProperties>
</file>