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4280" windowHeight="15560" activeTab="2"/>
  </bookViews>
  <sheets>
    <sheet name="Sheet2 - Table 1" sheetId="1" r:id="rId1"/>
    <sheet name="Sheet5 - Table 1" sheetId="2" r:id="rId2"/>
    <sheet name="Sheet1" sheetId="3" r:id="rId3"/>
  </sheets>
  <definedNames>
    <definedName name="_xlnm.Print_Area" localSheetId="2">Sheet1!$A$2:$K$30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30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I21" i="3"/>
  <c r="J21" i="3"/>
  <c r="K21" i="3"/>
  <c r="I22" i="3"/>
  <c r="J22" i="3"/>
  <c r="K22" i="3"/>
  <c r="I23" i="3"/>
  <c r="J23" i="3"/>
  <c r="K23" i="3"/>
  <c r="I24" i="3"/>
  <c r="J24" i="3"/>
  <c r="K24" i="3"/>
  <c r="I25" i="3"/>
  <c r="K25" i="3"/>
  <c r="I26" i="3"/>
  <c r="J26" i="3"/>
  <c r="K26" i="3"/>
  <c r="I27" i="3"/>
  <c r="K27" i="3"/>
  <c r="I28" i="3"/>
  <c r="J28" i="3"/>
  <c r="K28" i="3"/>
  <c r="I29" i="3"/>
  <c r="J29" i="3"/>
  <c r="K29" i="3"/>
  <c r="I30" i="3"/>
  <c r="J30" i="3"/>
  <c r="K30" i="3"/>
  <c r="J20" i="3"/>
  <c r="I20" i="3"/>
  <c r="J19" i="3"/>
  <c r="I19" i="3"/>
  <c r="J18" i="3"/>
  <c r="I18" i="3"/>
  <c r="J17" i="3"/>
  <c r="I17" i="3"/>
  <c r="J16" i="3"/>
  <c r="I16" i="3"/>
  <c r="J15" i="3"/>
  <c r="I15" i="3"/>
  <c r="I13" i="3"/>
  <c r="J13" i="3"/>
  <c r="K13" i="3"/>
  <c r="I14" i="3"/>
  <c r="J14" i="3"/>
  <c r="K14" i="3"/>
  <c r="K15" i="3"/>
  <c r="K16" i="3"/>
  <c r="K17" i="3"/>
  <c r="K18" i="3"/>
  <c r="K19" i="3"/>
  <c r="K20" i="3"/>
  <c r="I5" i="3"/>
  <c r="K5" i="3"/>
  <c r="I6" i="3"/>
  <c r="K6" i="3"/>
  <c r="I7" i="3"/>
  <c r="J7" i="3"/>
  <c r="K7" i="3"/>
  <c r="I8" i="3"/>
  <c r="K8" i="3"/>
  <c r="I9" i="3"/>
  <c r="K9" i="3"/>
  <c r="I10" i="3"/>
  <c r="J10" i="3"/>
  <c r="K10" i="3"/>
  <c r="I11" i="3"/>
  <c r="K11" i="3"/>
  <c r="I12" i="3"/>
  <c r="K12" i="3"/>
  <c r="I4" i="3"/>
  <c r="J4" i="3"/>
  <c r="K4" i="3"/>
</calcChain>
</file>

<file path=xl/comments1.xml><?xml version="1.0" encoding="utf-8"?>
<comments xmlns="http://schemas.openxmlformats.org/spreadsheetml/2006/main">
  <authors>
    <author>Author</author>
  </authors>
  <commentList>
    <comment ref="F1" authorId="0">
      <text>
        <r>
          <rPr>
            <b/>
            <sz val="9"/>
            <color indexed="9"/>
            <rFont val="Tahoma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F3" authorId="0">
      <text>
        <r>
          <rPr>
            <b/>
            <sz val="9"/>
            <color indexed="9"/>
            <rFont val="Tahoma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1" authorId="0">
      <text>
        <r>
          <rPr>
            <b/>
            <sz val="9"/>
            <color indexed="9"/>
            <rFont val="Tahoma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9"/>
            <rFont val="Tahoma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sharedStrings.xml><?xml version="1.0" encoding="utf-8"?>
<sst xmlns="http://schemas.openxmlformats.org/spreadsheetml/2006/main" count="176" uniqueCount="83">
  <si>
    <t>Application: Tecan i-control</t>
  </si>
  <si>
    <t>Tecan i-control , 1.5.14.0</t>
  </si>
  <si>
    <t>Device: infinite 200</t>
  </si>
  <si>
    <t>Serial number: 812003042</t>
  </si>
  <si>
    <t>Serial number of connected stacker:</t>
  </si>
  <si>
    <t>Firmware: V_2.11_04/08_InfiniTe (Apr  4 2008/14.37.11)</t>
  </si>
  <si>
    <t>MAI, V_2.11_04/08_InfiniTe (Apr  4 2008/14.37.11)</t>
  </si>
  <si>
    <t>Date:</t>
  </si>
  <si>
    <t>Time:</t>
  </si>
  <si>
    <t>1:38:18 PM</t>
  </si>
  <si>
    <t>System</t>
  </si>
  <si>
    <t>NP</t>
  </si>
  <si>
    <t>User</t>
  </si>
  <si>
    <t>NP\JOSHISAWESOME</t>
  </si>
  <si>
    <t>Cuvette</t>
  </si>
  <si>
    <t xml:space="preserve">Cuvette for infinite 200 </t>
  </si>
  <si>
    <t>Plate-ID (Stacker)</t>
  </si>
  <si>
    <t>List of actions in this measurement script:</t>
  </si>
  <si>
    <t>Absorbance</t>
  </si>
  <si>
    <t>Label: water</t>
  </si>
  <si>
    <t>Mode</t>
  </si>
  <si>
    <t>Wavelength Start</t>
  </si>
  <si>
    <t>nm</t>
  </si>
  <si>
    <t>Wavelength End</t>
  </si>
  <si>
    <t>Wavelength Step Size</t>
  </si>
  <si>
    <t>Scan Number</t>
  </si>
  <si>
    <t>Bandwidth (Range 1)</t>
  </si>
  <si>
    <t>230...315: 5nm</t>
  </si>
  <si>
    <t>Bandwidth (Range 2)</t>
  </si>
  <si>
    <t>316...1000: 9nm</t>
  </si>
  <si>
    <t>Number of Flashes</t>
  </si>
  <si>
    <t>Settle Time</t>
  </si>
  <si>
    <t>ms</t>
  </si>
  <si>
    <t>Start Time:</t>
  </si>
  <si>
    <t>12/13/2013 1:38:22 PM</t>
  </si>
  <si>
    <t>Wavelength / Well</t>
  </si>
  <si>
    <t>Cuv: 1</t>
  </si>
  <si>
    <t>water</t>
  </si>
  <si>
    <t>Cuv: 2</t>
  </si>
  <si>
    <t>Cuv: 3</t>
  </si>
  <si>
    <t>Cuv: 4</t>
  </si>
  <si>
    <t>Cuv: 5</t>
  </si>
  <si>
    <t>Cuv: 6</t>
  </si>
  <si>
    <t>Cuv: 7</t>
  </si>
  <si>
    <t>Cuv: 8</t>
  </si>
  <si>
    <t>Cuv: 9</t>
  </si>
  <si>
    <t>Cuv: 10</t>
  </si>
  <si>
    <t>End Time:</t>
  </si>
  <si>
    <t>12/13/2013 1:58:43 PM</t>
  </si>
  <si>
    <t>2:15:37 PM</t>
  </si>
  <si>
    <t>12/13/2013 2:15:40 PM</t>
  </si>
  <si>
    <t>30nm 100%</t>
  </si>
  <si>
    <t>30nm 50%</t>
  </si>
  <si>
    <t>30nm 25%</t>
  </si>
  <si>
    <t>20nm 100%</t>
  </si>
  <si>
    <t>20nm 50%</t>
  </si>
  <si>
    <t>20nm 25%</t>
  </si>
  <si>
    <t>10nm 100%</t>
  </si>
  <si>
    <t>10nm 50%</t>
  </si>
  <si>
    <t>10nm 25%</t>
  </si>
  <si>
    <t>12/13/2013 2:29:02 PM</t>
  </si>
  <si>
    <t>absorbance at peak</t>
  </si>
  <si>
    <t>% filtrate</t>
  </si>
  <si>
    <t>hydraulic permeability</t>
  </si>
  <si>
    <t>number</t>
  </si>
  <si>
    <t>postweight</t>
  </si>
  <si>
    <t>difference</t>
  </si>
  <si>
    <t>50nm (at 530nm)</t>
  </si>
  <si>
    <t>40nm (at 525nm)</t>
  </si>
  <si>
    <t>10nm (at 525nm)</t>
  </si>
  <si>
    <t>20nm (at 525nm)</t>
  </si>
  <si>
    <t>30nm (at 525nm)</t>
  </si>
  <si>
    <t>(next day's)</t>
  </si>
  <si>
    <t>time (s)</t>
  </si>
  <si>
    <t>preweight (g)</t>
  </si>
  <si>
    <t>pressure (psi)</t>
  </si>
  <si>
    <t>gold size (nm)</t>
  </si>
  <si>
    <t>assembly group</t>
  </si>
  <si>
    <t>L</t>
  </si>
  <si>
    <t>M</t>
  </si>
  <si>
    <t>*1070</t>
  </si>
  <si>
    <t>perm. psi</t>
  </si>
  <si>
    <t>permeance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</si>
</sst>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Helvetica Neue"/>
    </font>
    <font>
      <sz val="11"/>
      <color indexed="9"/>
      <name val="Calibri"/>
    </font>
    <font>
      <sz val="11"/>
      <color indexed="13"/>
      <name val="Calibri"/>
    </font>
    <font>
      <sz val="8"/>
      <name val="Helvetica Neue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Helvetica Neue"/>
    </font>
    <font>
      <u/>
      <sz val="11"/>
      <color theme="11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808080"/>
        <bgColor indexed="64"/>
      </patternFill>
    </fill>
  </fills>
  <borders count="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/>
      <diagonal/>
    </border>
  </borders>
  <cellStyleXfs count="3">
    <xf numFmtId="0" fontId="0" fillId="0" borderId="0" applyNumberFormat="0" applyFill="0" applyBorder="0" applyProtection="0">
      <alignment vertical="top"/>
    </xf>
    <xf numFmtId="0" fontId="6" fillId="0" borderId="0" applyNumberFormat="0" applyFill="0" applyBorder="0" applyAlignment="0" applyProtection="0">
      <alignment vertical="top"/>
    </xf>
    <xf numFmtId="0" fontId="7" fillId="0" borderId="0" applyNumberFormat="0" applyFill="0" applyBorder="0" applyAlignment="0" applyProtection="0">
      <alignment vertical="top"/>
    </xf>
  </cellStyleXfs>
  <cellXfs count="14">
    <xf numFmtId="0" fontId="0" fillId="0" borderId="0" xfId="0" applyAlignment="1"/>
    <xf numFmtId="0" fontId="1" fillId="0" borderId="0" xfId="0" applyNumberFormat="1" applyFont="1" applyAlignment="1"/>
    <xf numFmtId="0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3" borderId="0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0" fontId="2" fillId="4" borderId="0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0" fontId="2" fillId="4" borderId="1" xfId="0" applyNumberFormat="1" applyFont="1" applyFill="1" applyBorder="1" applyAlignment="1"/>
    <xf numFmtId="0" fontId="4" fillId="5" borderId="0" xfId="0" applyFont="1" applyFill="1" applyAlignment="1"/>
    <xf numFmtId="0" fontId="5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000000"/>
      <rgbColor rgb="00FFFFFF"/>
      <rgbColor rgb="00C0C0C0"/>
      <rgbColor rgb="00ADFF2F"/>
      <rgbColor rgb="00FFFFFF"/>
      <rgbColor rgb="0080808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dispRSqr val="0"/>
            <c:dispEq val="1"/>
            <c:trendlineLbl>
              <c:layout>
                <c:manualLayout>
                  <c:x val="-0.0887421259842519"/>
                  <c:y val="0.0770107903178769"/>
                </c:manualLayout>
              </c:layout>
              <c:numFmt formatCode="General" sourceLinked="0"/>
            </c:trendlineLbl>
          </c:trendline>
          <c:xVal>
            <c:numRef>
              <c:f>Sheet1!$E$34:$E$37</c:f>
              <c:numCache>
                <c:formatCode>General</c:formatCode>
                <c:ptCount val="4"/>
                <c:pt idx="0">
                  <c:v>0.117499999701977</c:v>
                </c:pt>
                <c:pt idx="1">
                  <c:v>0.0641999989748001</c:v>
                </c:pt>
                <c:pt idx="2">
                  <c:v>0.0408000014722347</c:v>
                </c:pt>
                <c:pt idx="3">
                  <c:v>0.0182000007480383</c:v>
                </c:pt>
              </c:numCache>
            </c:numRef>
          </c:xVal>
          <c:yVal>
            <c:numRef>
              <c:f>Sheet1!$D$34:$D$37</c:f>
              <c:numCache>
                <c:formatCode>General</c:formatCode>
                <c:ptCount val="4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001080"/>
        <c:axId val="2066997736"/>
      </c:scatterChart>
      <c:valAx>
        <c:axId val="2067001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66997736"/>
        <c:crosses val="autoZero"/>
        <c:crossBetween val="midCat"/>
      </c:valAx>
      <c:valAx>
        <c:axId val="2066997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70010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dispRSqr val="0"/>
            <c:dispEq val="1"/>
            <c:trendlineLbl>
              <c:layout>
                <c:manualLayout>
                  <c:x val="-0.075747375328084"/>
                  <c:y val="0.0493164916885389"/>
                </c:manualLayout>
              </c:layout>
              <c:numFmt formatCode="General" sourceLinked="0"/>
            </c:trendlineLbl>
          </c:trendline>
          <c:xVal>
            <c:numRef>
              <c:f>Sheet1!$E$40:$E$43</c:f>
              <c:numCache>
                <c:formatCode>General</c:formatCode>
                <c:ptCount val="4"/>
                <c:pt idx="0">
                  <c:v>0.100699998438358</c:v>
                </c:pt>
                <c:pt idx="1">
                  <c:v>0.0604999996721744</c:v>
                </c:pt>
                <c:pt idx="2">
                  <c:v>0.0401999987661838</c:v>
                </c:pt>
                <c:pt idx="3">
                  <c:v>0.0182000007480383</c:v>
                </c:pt>
              </c:numCache>
            </c:numRef>
          </c:xVal>
          <c:yVal>
            <c:numRef>
              <c:f>Sheet1!$D$40:$D$43</c:f>
              <c:numCache>
                <c:formatCode>General</c:formatCode>
                <c:ptCount val="4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174456"/>
        <c:axId val="2068177784"/>
      </c:scatterChart>
      <c:valAx>
        <c:axId val="2068174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68177784"/>
        <c:crosses val="autoZero"/>
        <c:crossBetween val="midCat"/>
      </c:valAx>
      <c:valAx>
        <c:axId val="2068177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8174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dispRSqr val="0"/>
            <c:dispEq val="1"/>
            <c:trendlineLbl>
              <c:layout>
                <c:manualLayout>
                  <c:x val="-0.0561745406824147"/>
                  <c:y val="0.0576669582968795"/>
                </c:manualLayout>
              </c:layout>
              <c:numFmt formatCode="General" sourceLinked="0"/>
            </c:trendlineLbl>
          </c:trendline>
          <c:xVal>
            <c:numRef>
              <c:f>Sheet1!$E$46:$E$49</c:f>
              <c:numCache>
                <c:formatCode>General</c:formatCode>
                <c:ptCount val="4"/>
                <c:pt idx="0">
                  <c:v>0.0870999991893768</c:v>
                </c:pt>
                <c:pt idx="1">
                  <c:v>0.0538000017404556</c:v>
                </c:pt>
                <c:pt idx="2">
                  <c:v>0.0366999991238117</c:v>
                </c:pt>
                <c:pt idx="3">
                  <c:v>0.0182000007480383</c:v>
                </c:pt>
              </c:numCache>
            </c:numRef>
          </c:xVal>
          <c:yVal>
            <c:numRef>
              <c:f>Sheet1!$D$46:$D$49</c:f>
              <c:numCache>
                <c:formatCode>General</c:formatCode>
                <c:ptCount val="4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203656"/>
        <c:axId val="2068206984"/>
      </c:scatterChart>
      <c:valAx>
        <c:axId val="206820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68206984"/>
        <c:crosses val="autoZero"/>
        <c:crossBetween val="midCat"/>
      </c:valAx>
      <c:valAx>
        <c:axId val="2068206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82036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dispRSqr val="0"/>
            <c:dispEq val="1"/>
            <c:trendlineLbl>
              <c:layout>
                <c:manualLayout>
                  <c:x val="-0.0828186789151356"/>
                  <c:y val="0.0447776319626713"/>
                </c:manualLayout>
              </c:layout>
              <c:numFmt formatCode="General" sourceLinked="0"/>
            </c:trendlineLbl>
          </c:trendline>
          <c:xVal>
            <c:numRef>
              <c:f>Sheet1!$D$63:$D$66</c:f>
              <c:numCache>
                <c:formatCode>General</c:formatCode>
                <c:ptCount val="4"/>
                <c:pt idx="0">
                  <c:v>0.104599997401237</c:v>
                </c:pt>
                <c:pt idx="1">
                  <c:v>0.0626000016927719</c:v>
                </c:pt>
                <c:pt idx="2">
                  <c:v>0.0406000018119812</c:v>
                </c:pt>
                <c:pt idx="3">
                  <c:v>0.0182000007480383</c:v>
                </c:pt>
              </c:numCache>
            </c:numRef>
          </c:xVal>
          <c:yVal>
            <c:numRef>
              <c:f>Sheet1!$C$63:$C$66</c:f>
              <c:numCache>
                <c:formatCode>General</c:formatCode>
                <c:ptCount val="4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232824"/>
        <c:axId val="2068236152"/>
      </c:scatterChart>
      <c:valAx>
        <c:axId val="2068232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68236152"/>
        <c:crosses val="autoZero"/>
        <c:crossBetween val="midCat"/>
      </c:valAx>
      <c:valAx>
        <c:axId val="2068236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82328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dispRSqr val="0"/>
            <c:dispEq val="1"/>
            <c:trendlineLbl>
              <c:layout>
                <c:manualLayout>
                  <c:x val="-0.114354768153981"/>
                  <c:y val="0.0586067366579177"/>
                </c:manualLayout>
              </c:layout>
              <c:numFmt formatCode="General" sourceLinked="0"/>
            </c:trendlineLbl>
          </c:trendline>
          <c:xVal>
            <c:numRef>
              <c:f>Sheet1!$D$69:$D$72</c:f>
              <c:numCache>
                <c:formatCode>General</c:formatCode>
                <c:ptCount val="4"/>
                <c:pt idx="0">
                  <c:v>0.121399998664856</c:v>
                </c:pt>
                <c:pt idx="1">
                  <c:v>0.0710999965667725</c:v>
                </c:pt>
                <c:pt idx="2">
                  <c:v>0.0438000001013279</c:v>
                </c:pt>
                <c:pt idx="3">
                  <c:v>0.0175999999046326</c:v>
                </c:pt>
              </c:numCache>
            </c:numRef>
          </c:xVal>
          <c:yVal>
            <c:numRef>
              <c:f>Sheet1!$C$69:$C$72</c:f>
              <c:numCache>
                <c:formatCode>General</c:formatCode>
                <c:ptCount val="4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261592"/>
        <c:axId val="2068264920"/>
      </c:scatterChart>
      <c:valAx>
        <c:axId val="2068261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68264920"/>
        <c:crosses val="autoZero"/>
        <c:crossBetween val="midCat"/>
      </c:valAx>
      <c:valAx>
        <c:axId val="2068264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8261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203200</xdr:colOff>
      <xdr:row>30</xdr:row>
      <xdr:rowOff>165100</xdr:rowOff>
    </xdr:from>
    <xdr:to>
      <xdr:col>10</xdr:col>
      <xdr:colOff>12700</xdr:colOff>
      <xdr:row>42</xdr:row>
      <xdr:rowOff>152400</xdr:rowOff>
    </xdr:to>
    <xdr:graphicFrame macro="">
      <xdr:nvGraphicFramePr>
        <xdr:cNvPr id="313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558800</xdr:colOff>
      <xdr:row>33</xdr:row>
      <xdr:rowOff>152400</xdr:rowOff>
    </xdr:from>
    <xdr:to>
      <xdr:col>13</xdr:col>
      <xdr:colOff>368300</xdr:colOff>
      <xdr:row>49</xdr:row>
      <xdr:rowOff>50800</xdr:rowOff>
    </xdr:to>
    <xdr:graphicFrame macro="">
      <xdr:nvGraphicFramePr>
        <xdr:cNvPr id="313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165100</xdr:colOff>
      <xdr:row>44</xdr:row>
      <xdr:rowOff>50800</xdr:rowOff>
    </xdr:from>
    <xdr:to>
      <xdr:col>9</xdr:col>
      <xdr:colOff>927100</xdr:colOff>
      <xdr:row>59</xdr:row>
      <xdr:rowOff>127000</xdr:rowOff>
    </xdr:to>
    <xdr:graphicFrame macro="">
      <xdr:nvGraphicFramePr>
        <xdr:cNvPr id="313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723900</xdr:colOff>
      <xdr:row>55</xdr:row>
      <xdr:rowOff>114300</xdr:rowOff>
    </xdr:from>
    <xdr:to>
      <xdr:col>13</xdr:col>
      <xdr:colOff>533400</xdr:colOff>
      <xdr:row>71</xdr:row>
      <xdr:rowOff>114300</xdr:rowOff>
    </xdr:to>
    <xdr:graphicFrame macro="">
      <xdr:nvGraphicFramePr>
        <xdr:cNvPr id="313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88900</xdr:colOff>
      <xdr:row>63</xdr:row>
      <xdr:rowOff>12700</xdr:rowOff>
    </xdr:from>
    <xdr:to>
      <xdr:col>9</xdr:col>
      <xdr:colOff>850900</xdr:colOff>
      <xdr:row>79</xdr:row>
      <xdr:rowOff>76200</xdr:rowOff>
    </xdr:to>
    <xdr:graphicFrame macro="">
      <xdr:nvGraphicFramePr>
        <xdr:cNvPr id="313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2"/>
  <sheetViews>
    <sheetView showGridLines="0" topLeftCell="A31" workbookViewId="0">
      <selection activeCell="B32" sqref="B32:B60"/>
    </sheetView>
  </sheetViews>
  <sheetFormatPr baseColWidth="10" defaultColWidth="10.28515625" defaultRowHeight="20" customHeight="1" x14ac:dyDescent="0"/>
  <cols>
    <col min="1" max="33" width="7.5703125" style="1" customWidth="1"/>
    <col min="34" max="16384" width="10.28515625" style="1"/>
  </cols>
  <sheetData>
    <row r="1" spans="1:33" ht="15" customHeight="1">
      <c r="A1" s="2"/>
      <c r="B1" s="2" t="s">
        <v>0</v>
      </c>
      <c r="C1" s="2"/>
      <c r="D1" s="2"/>
      <c r="E1" s="2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" customHeight="1">
      <c r="A2" s="2"/>
      <c r="B2" s="2" t="s">
        <v>2</v>
      </c>
      <c r="C2" s="2"/>
      <c r="D2" s="2"/>
      <c r="E2" s="2"/>
      <c r="F2" s="2" t="s">
        <v>3</v>
      </c>
      <c r="G2" s="2"/>
      <c r="H2" s="2"/>
      <c r="I2" s="2"/>
      <c r="J2" s="2" t="s">
        <v>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5" customHeight="1">
      <c r="A3" s="2"/>
      <c r="B3" s="2" t="s">
        <v>5</v>
      </c>
      <c r="C3" s="2"/>
      <c r="D3" s="2"/>
      <c r="E3" s="2"/>
      <c r="F3" s="2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" customHeight="1">
      <c r="A5" s="2"/>
      <c r="B5" s="2" t="s">
        <v>7</v>
      </c>
      <c r="C5" s="3">
        <v>41621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5" customHeight="1">
      <c r="A6" s="2"/>
      <c r="B6" s="2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" customHeight="1">
      <c r="A9" s="2"/>
      <c r="B9" s="2" t="s">
        <v>10</v>
      </c>
      <c r="C9" s="2"/>
      <c r="D9" s="2"/>
      <c r="E9" s="2"/>
      <c r="F9" s="2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" customHeight="1">
      <c r="A10" s="2"/>
      <c r="B10" s="2" t="s">
        <v>12</v>
      </c>
      <c r="C10" s="2"/>
      <c r="D10" s="2"/>
      <c r="E10" s="2"/>
      <c r="F10" s="2" t="s">
        <v>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" customHeight="1">
      <c r="A11" s="2"/>
      <c r="B11" s="2" t="s">
        <v>14</v>
      </c>
      <c r="C11" s="2"/>
      <c r="D11" s="2"/>
      <c r="E11" s="2"/>
      <c r="F11" s="2" t="s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5" customHeight="1">
      <c r="A12" s="2"/>
      <c r="B12" s="2" t="s">
        <v>16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" customHeight="1">
      <c r="A14" s="5"/>
      <c r="B14" s="5" t="s">
        <v>17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" customHeight="1">
      <c r="A15" s="5"/>
      <c r="B15" s="5" t="s">
        <v>18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" customHeight="1">
      <c r="A17" s="2"/>
      <c r="B17" s="2" t="s">
        <v>19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5" customHeight="1">
      <c r="A18" s="2"/>
      <c r="B18" s="2" t="s">
        <v>20</v>
      </c>
      <c r="C18" s="2"/>
      <c r="D18" s="2"/>
      <c r="E18" s="2"/>
      <c r="F18" s="2" t="s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" customHeight="1">
      <c r="A19" s="2"/>
      <c r="B19" s="2" t="s">
        <v>14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" customHeight="1">
      <c r="A20" s="2"/>
      <c r="B20" s="2" t="s">
        <v>21</v>
      </c>
      <c r="C20" s="2"/>
      <c r="D20" s="2"/>
      <c r="E20" s="2"/>
      <c r="F20" s="2">
        <v>500</v>
      </c>
      <c r="G20" s="2" t="s">
        <v>22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" customHeight="1">
      <c r="A21" s="2"/>
      <c r="B21" s="2" t="s">
        <v>23</v>
      </c>
      <c r="C21" s="2"/>
      <c r="D21" s="2"/>
      <c r="E21" s="2"/>
      <c r="F21" s="2">
        <v>530</v>
      </c>
      <c r="G21" s="2" t="s">
        <v>22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" customHeight="1">
      <c r="A22" s="2"/>
      <c r="B22" s="2" t="s">
        <v>24</v>
      </c>
      <c r="C22" s="2"/>
      <c r="D22" s="2"/>
      <c r="E22" s="2"/>
      <c r="F22" s="2">
        <v>1</v>
      </c>
      <c r="G22" s="2" t="s">
        <v>22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5" customHeight="1">
      <c r="A23" s="2"/>
      <c r="B23" s="2" t="s">
        <v>25</v>
      </c>
      <c r="C23" s="2"/>
      <c r="D23" s="2"/>
      <c r="E23" s="2"/>
      <c r="F23" s="2">
        <v>31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5" customHeight="1">
      <c r="A24" s="2"/>
      <c r="B24" s="2" t="s">
        <v>26</v>
      </c>
      <c r="C24" s="2"/>
      <c r="D24" s="2"/>
      <c r="E24" s="2"/>
      <c r="F24" s="2" t="s">
        <v>27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" customHeight="1">
      <c r="A25" s="2"/>
      <c r="B25" s="2" t="s">
        <v>28</v>
      </c>
      <c r="C25" s="2"/>
      <c r="D25" s="2"/>
      <c r="E25" s="2"/>
      <c r="F25" s="2" t="s">
        <v>29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" customHeight="1">
      <c r="A26" s="2"/>
      <c r="B26" s="2" t="s">
        <v>30</v>
      </c>
      <c r="C26" s="2"/>
      <c r="D26" s="2"/>
      <c r="E26" s="2"/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" customHeight="1">
      <c r="A27" s="2"/>
      <c r="B27" s="2" t="s">
        <v>31</v>
      </c>
      <c r="C27" s="2"/>
      <c r="D27" s="2"/>
      <c r="E27" s="2"/>
      <c r="F27" s="2">
        <v>0</v>
      </c>
      <c r="G27" s="2" t="s">
        <v>32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" customHeight="1">
      <c r="A28" s="2"/>
      <c r="B28" s="2" t="s">
        <v>33</v>
      </c>
      <c r="C28" s="2" t="s">
        <v>34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" customHeight="1">
      <c r="A31" s="4"/>
      <c r="B31" s="4" t="s">
        <v>35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5" customHeight="1">
      <c r="A32" s="8"/>
      <c r="B32" s="8" t="s">
        <v>36</v>
      </c>
      <c r="C32" s="8">
        <v>500</v>
      </c>
      <c r="D32" s="8">
        <v>501</v>
      </c>
      <c r="E32" s="8">
        <v>502</v>
      </c>
      <c r="F32" s="8">
        <v>503</v>
      </c>
      <c r="G32" s="8">
        <v>504</v>
      </c>
      <c r="H32" s="8">
        <v>505</v>
      </c>
      <c r="I32" s="8">
        <v>506</v>
      </c>
      <c r="J32" s="8">
        <v>507</v>
      </c>
      <c r="K32" s="8">
        <v>508</v>
      </c>
      <c r="L32" s="8">
        <v>509</v>
      </c>
      <c r="M32" s="8">
        <v>510</v>
      </c>
      <c r="N32" s="8">
        <v>511</v>
      </c>
      <c r="O32" s="8">
        <v>512</v>
      </c>
      <c r="P32" s="8">
        <v>513</v>
      </c>
      <c r="Q32" s="8">
        <v>514</v>
      </c>
      <c r="R32" s="8">
        <v>515</v>
      </c>
      <c r="S32" s="8">
        <v>516</v>
      </c>
      <c r="T32" s="8">
        <v>517</v>
      </c>
      <c r="U32" s="8">
        <v>518</v>
      </c>
      <c r="V32" s="8">
        <v>519</v>
      </c>
      <c r="W32" s="8">
        <v>520</v>
      </c>
      <c r="X32" s="8">
        <v>521</v>
      </c>
      <c r="Y32" s="8">
        <v>522</v>
      </c>
      <c r="Z32" s="8">
        <v>523</v>
      </c>
      <c r="AA32" s="8">
        <v>524</v>
      </c>
      <c r="AB32" s="8">
        <v>525</v>
      </c>
      <c r="AC32" s="8">
        <v>526</v>
      </c>
      <c r="AD32" s="8">
        <v>527</v>
      </c>
      <c r="AE32" s="8">
        <v>528</v>
      </c>
      <c r="AF32" s="8">
        <v>529</v>
      </c>
      <c r="AG32" s="8">
        <v>530</v>
      </c>
    </row>
    <row r="33" spans="1:33" ht="15" customHeight="1">
      <c r="A33" s="8"/>
      <c r="B33" s="8" t="s">
        <v>37</v>
      </c>
      <c r="C33" s="9">
        <v>1.7300000414252281E-2</v>
      </c>
      <c r="D33" s="7">
        <v>1.7200000584125519E-2</v>
      </c>
      <c r="E33" s="7">
        <v>1.7300000414252281E-2</v>
      </c>
      <c r="F33" s="7">
        <v>1.7300000414252281E-2</v>
      </c>
      <c r="G33" s="7">
        <v>1.7599999904632568E-2</v>
      </c>
      <c r="H33" s="7">
        <v>1.7400000244379044E-2</v>
      </c>
      <c r="I33" s="7">
        <v>1.7200000584125519E-2</v>
      </c>
      <c r="J33" s="7">
        <v>1.7500000074505806E-2</v>
      </c>
      <c r="K33" s="7">
        <v>1.7400000244379044E-2</v>
      </c>
      <c r="L33" s="7">
        <v>1.7500000074505806E-2</v>
      </c>
      <c r="M33" s="7">
        <v>1.7500000074505806E-2</v>
      </c>
      <c r="N33" s="7">
        <v>1.7599999904632568E-2</v>
      </c>
      <c r="O33" s="7">
        <v>1.7599999904632568E-2</v>
      </c>
      <c r="P33" s="7">
        <v>1.7500000074505806E-2</v>
      </c>
      <c r="Q33" s="7">
        <v>1.7599999904632568E-2</v>
      </c>
      <c r="R33" s="7">
        <v>1.7699999734759331E-2</v>
      </c>
      <c r="S33" s="7">
        <v>1.7400000244379044E-2</v>
      </c>
      <c r="T33" s="7">
        <v>1.7599999904632568E-2</v>
      </c>
      <c r="U33" s="7">
        <v>1.7500000074505806E-2</v>
      </c>
      <c r="V33" s="7">
        <v>1.7500000074505806E-2</v>
      </c>
      <c r="W33" s="7">
        <v>1.7699999734759331E-2</v>
      </c>
      <c r="X33" s="7">
        <v>1.7599999904632568E-2</v>
      </c>
      <c r="Y33" s="7">
        <v>1.7899999395012856E-2</v>
      </c>
      <c r="Z33" s="7">
        <v>1.7699999734759331E-2</v>
      </c>
      <c r="AA33" s="7">
        <v>1.7899999395012856E-2</v>
      </c>
      <c r="AB33" s="7">
        <v>1.8200000748038292E-2</v>
      </c>
      <c r="AC33" s="7">
        <v>1.7999999225139618E-2</v>
      </c>
      <c r="AD33" s="7">
        <v>1.7799999564886093E-2</v>
      </c>
      <c r="AE33" s="7">
        <v>1.7599999904632568E-2</v>
      </c>
      <c r="AF33" s="7">
        <v>1.7799999564886093E-2</v>
      </c>
      <c r="AG33" s="7">
        <v>1.7599999904632568E-2</v>
      </c>
    </row>
    <row r="34" spans="1:33" ht="15" customHeight="1">
      <c r="A34" s="10"/>
      <c r="B34" s="10" t="s">
        <v>35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" customHeight="1">
      <c r="A35" s="8"/>
      <c r="B35" s="8" t="s">
        <v>38</v>
      </c>
      <c r="C35" s="8">
        <v>500</v>
      </c>
      <c r="D35" s="8">
        <v>501</v>
      </c>
      <c r="E35" s="8">
        <v>502</v>
      </c>
      <c r="F35" s="8">
        <v>503</v>
      </c>
      <c r="G35" s="8">
        <v>504</v>
      </c>
      <c r="H35" s="8">
        <v>505</v>
      </c>
      <c r="I35" s="8">
        <v>506</v>
      </c>
      <c r="J35" s="8">
        <v>507</v>
      </c>
      <c r="K35" s="8">
        <v>508</v>
      </c>
      <c r="L35" s="8">
        <v>509</v>
      </c>
      <c r="M35" s="8">
        <v>510</v>
      </c>
      <c r="N35" s="8">
        <v>511</v>
      </c>
      <c r="O35" s="8">
        <v>512</v>
      </c>
      <c r="P35" s="8">
        <v>513</v>
      </c>
      <c r="Q35" s="8">
        <v>514</v>
      </c>
      <c r="R35" s="8">
        <v>515</v>
      </c>
      <c r="S35" s="8">
        <v>516</v>
      </c>
      <c r="T35" s="8">
        <v>517</v>
      </c>
      <c r="U35" s="8">
        <v>518</v>
      </c>
      <c r="V35" s="8">
        <v>519</v>
      </c>
      <c r="W35" s="8">
        <v>520</v>
      </c>
      <c r="X35" s="8">
        <v>521</v>
      </c>
      <c r="Y35" s="8">
        <v>522</v>
      </c>
      <c r="Z35" s="8">
        <v>523</v>
      </c>
      <c r="AA35" s="8">
        <v>524</v>
      </c>
      <c r="AB35" s="8">
        <v>525</v>
      </c>
      <c r="AC35" s="8">
        <v>526</v>
      </c>
      <c r="AD35" s="8">
        <v>527</v>
      </c>
      <c r="AE35" s="8">
        <v>528</v>
      </c>
      <c r="AF35" s="8">
        <v>529</v>
      </c>
      <c r="AG35" s="8">
        <v>530</v>
      </c>
    </row>
    <row r="36" spans="1:33" ht="15" customHeight="1">
      <c r="A36" s="8"/>
      <c r="B36" s="8">
        <v>1</v>
      </c>
      <c r="C36" s="9">
        <v>7.7100001275539398E-2</v>
      </c>
      <c r="D36" s="7">
        <v>7.7399998903274536E-2</v>
      </c>
      <c r="E36" s="7">
        <v>7.8400000929832458E-2</v>
      </c>
      <c r="F36" s="7">
        <v>7.890000194311142E-2</v>
      </c>
      <c r="G36" s="7">
        <v>7.9300001263618469E-2</v>
      </c>
      <c r="H36" s="7">
        <v>7.9899996519088745E-2</v>
      </c>
      <c r="I36" s="7">
        <v>7.9999998211860657E-2</v>
      </c>
      <c r="J36" s="7">
        <v>8.060000091791153E-2</v>
      </c>
      <c r="K36" s="7">
        <v>8.0799996852874756E-2</v>
      </c>
      <c r="L36" s="7">
        <v>8.1200003623962402E-2</v>
      </c>
      <c r="M36" s="7">
        <v>8.1799998879432678E-2</v>
      </c>
      <c r="N36" s="7">
        <v>8.2000002264976501E-2</v>
      </c>
      <c r="O36" s="7">
        <v>8.2099996507167816E-2</v>
      </c>
      <c r="P36" s="7">
        <v>8.2400001585483551E-2</v>
      </c>
      <c r="Q36" s="7">
        <v>8.2800000905990601E-2</v>
      </c>
      <c r="R36" s="7">
        <v>8.2999996840953827E-2</v>
      </c>
      <c r="S36" s="7">
        <v>8.3099998533725739E-2</v>
      </c>
      <c r="T36" s="7">
        <v>8.3400003612041473E-2</v>
      </c>
      <c r="U36" s="7">
        <v>8.3099998533725739E-2</v>
      </c>
      <c r="V36" s="7">
        <v>8.3300001919269562E-2</v>
      </c>
      <c r="W36" s="7">
        <v>8.3400003612041473E-2</v>
      </c>
      <c r="X36" s="7">
        <v>8.3300001919269562E-2</v>
      </c>
      <c r="Y36" s="7">
        <v>8.3300001919269562E-2</v>
      </c>
      <c r="Z36" s="7">
        <v>8.2900002598762512E-2</v>
      </c>
      <c r="AA36" s="7">
        <v>8.3300001919269562E-2</v>
      </c>
      <c r="AB36" s="7">
        <v>8.320000022649765E-2</v>
      </c>
      <c r="AC36" s="7">
        <v>8.2699999213218689E-2</v>
      </c>
      <c r="AD36" s="7">
        <v>8.2299999892711639E-2</v>
      </c>
      <c r="AE36" s="7">
        <v>8.1799998879432678E-2</v>
      </c>
      <c r="AF36" s="7">
        <v>8.150000125169754E-2</v>
      </c>
      <c r="AG36" s="7">
        <v>8.0899998545646667E-2</v>
      </c>
    </row>
    <row r="37" spans="1:33" ht="15" customHeight="1">
      <c r="A37" s="10"/>
      <c r="B37" s="10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5" customHeight="1">
      <c r="A38" s="8"/>
      <c r="B38" s="8" t="s">
        <v>39</v>
      </c>
      <c r="C38" s="8">
        <v>500</v>
      </c>
      <c r="D38" s="8">
        <v>501</v>
      </c>
      <c r="E38" s="8">
        <v>502</v>
      </c>
      <c r="F38" s="8">
        <v>503</v>
      </c>
      <c r="G38" s="8">
        <v>504</v>
      </c>
      <c r="H38" s="8">
        <v>505</v>
      </c>
      <c r="I38" s="8">
        <v>506</v>
      </c>
      <c r="J38" s="8">
        <v>507</v>
      </c>
      <c r="K38" s="8">
        <v>508</v>
      </c>
      <c r="L38" s="8">
        <v>509</v>
      </c>
      <c r="M38" s="8">
        <v>510</v>
      </c>
      <c r="N38" s="8">
        <v>511</v>
      </c>
      <c r="O38" s="8">
        <v>512</v>
      </c>
      <c r="P38" s="8">
        <v>513</v>
      </c>
      <c r="Q38" s="8">
        <v>514</v>
      </c>
      <c r="R38" s="8">
        <v>515</v>
      </c>
      <c r="S38" s="8">
        <v>516</v>
      </c>
      <c r="T38" s="8">
        <v>517</v>
      </c>
      <c r="U38" s="8">
        <v>518</v>
      </c>
      <c r="V38" s="8">
        <v>519</v>
      </c>
      <c r="W38" s="8">
        <v>520</v>
      </c>
      <c r="X38" s="8">
        <v>521</v>
      </c>
      <c r="Y38" s="8">
        <v>522</v>
      </c>
      <c r="Z38" s="8">
        <v>523</v>
      </c>
      <c r="AA38" s="8">
        <v>524</v>
      </c>
      <c r="AB38" s="8">
        <v>525</v>
      </c>
      <c r="AC38" s="8">
        <v>526</v>
      </c>
      <c r="AD38" s="8">
        <v>527</v>
      </c>
      <c r="AE38" s="8">
        <v>528</v>
      </c>
      <c r="AF38" s="8">
        <v>529</v>
      </c>
      <c r="AG38" s="8">
        <v>530</v>
      </c>
    </row>
    <row r="39" spans="1:33" ht="15" customHeight="1">
      <c r="A39" s="8"/>
      <c r="B39" s="8">
        <v>4</v>
      </c>
      <c r="C39" s="9">
        <v>7.7699996531009674E-2</v>
      </c>
      <c r="D39" s="7">
        <v>7.8000001609325409E-2</v>
      </c>
      <c r="E39" s="7">
        <v>7.9000003635883331E-2</v>
      </c>
      <c r="F39" s="7">
        <v>7.9400002956390381E-2</v>
      </c>
      <c r="G39" s="7">
        <v>7.9899996519088745E-2</v>
      </c>
      <c r="H39" s="7">
        <v>8.020000159740448E-2</v>
      </c>
      <c r="I39" s="7">
        <v>8.060000091791153E-2</v>
      </c>
      <c r="J39" s="7">
        <v>8.1100001931190491E-2</v>
      </c>
      <c r="K39" s="7">
        <v>8.1399999558925629E-2</v>
      </c>
      <c r="L39" s="7">
        <v>8.1600002944469452E-2</v>
      </c>
      <c r="M39" s="7">
        <v>8.2299999892711639E-2</v>
      </c>
      <c r="N39" s="7">
        <v>8.2599997520446777E-2</v>
      </c>
      <c r="O39" s="7">
        <v>8.2699999213218689E-2</v>
      </c>
      <c r="P39" s="7">
        <v>8.3099998533725739E-2</v>
      </c>
      <c r="Q39" s="7">
        <v>8.3300001919269562E-2</v>
      </c>
      <c r="R39" s="7">
        <v>8.35999995470047E-2</v>
      </c>
      <c r="S39" s="7">
        <v>8.3700001239776611E-2</v>
      </c>
      <c r="T39" s="7">
        <v>8.3700001239776611E-2</v>
      </c>
      <c r="U39" s="7">
        <v>8.3800002932548523E-2</v>
      </c>
      <c r="V39" s="7">
        <v>8.3999998867511749E-2</v>
      </c>
      <c r="W39" s="7">
        <v>8.3800002932548523E-2</v>
      </c>
      <c r="X39" s="7">
        <v>8.3800002932548523E-2</v>
      </c>
      <c r="Y39" s="7">
        <v>8.3800002932548523E-2</v>
      </c>
      <c r="Z39" s="7">
        <v>8.3700001239776611E-2</v>
      </c>
      <c r="AA39" s="7">
        <v>8.3700001239776611E-2</v>
      </c>
      <c r="AB39" s="7">
        <v>8.3499997854232788E-2</v>
      </c>
      <c r="AC39" s="7">
        <v>8.2900002598762512E-2</v>
      </c>
      <c r="AD39" s="7">
        <v>8.2699999213218689E-2</v>
      </c>
      <c r="AE39" s="7">
        <v>8.2099996507167816E-2</v>
      </c>
      <c r="AF39" s="7">
        <v>8.2000002264976501E-2</v>
      </c>
      <c r="AG39" s="7">
        <v>8.1399999558925629E-2</v>
      </c>
    </row>
    <row r="40" spans="1:33" ht="15" customHeight="1">
      <c r="A40" s="10"/>
      <c r="B40" s="10" t="s">
        <v>35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5" customHeight="1">
      <c r="A41" s="8"/>
      <c r="B41" s="8" t="s">
        <v>40</v>
      </c>
      <c r="C41" s="8">
        <v>500</v>
      </c>
      <c r="D41" s="8">
        <v>501</v>
      </c>
      <c r="E41" s="8">
        <v>502</v>
      </c>
      <c r="F41" s="8">
        <v>503</v>
      </c>
      <c r="G41" s="8">
        <v>504</v>
      </c>
      <c r="H41" s="8">
        <v>505</v>
      </c>
      <c r="I41" s="8">
        <v>506</v>
      </c>
      <c r="J41" s="8">
        <v>507</v>
      </c>
      <c r="K41" s="8">
        <v>508</v>
      </c>
      <c r="L41" s="8">
        <v>509</v>
      </c>
      <c r="M41" s="8">
        <v>510</v>
      </c>
      <c r="N41" s="8">
        <v>511</v>
      </c>
      <c r="O41" s="8">
        <v>512</v>
      </c>
      <c r="P41" s="8">
        <v>513</v>
      </c>
      <c r="Q41" s="8">
        <v>514</v>
      </c>
      <c r="R41" s="8">
        <v>515</v>
      </c>
      <c r="S41" s="8">
        <v>516</v>
      </c>
      <c r="T41" s="8">
        <v>517</v>
      </c>
      <c r="U41" s="8">
        <v>518</v>
      </c>
      <c r="V41" s="8">
        <v>519</v>
      </c>
      <c r="W41" s="8">
        <v>520</v>
      </c>
      <c r="X41" s="8">
        <v>521</v>
      </c>
      <c r="Y41" s="8">
        <v>522</v>
      </c>
      <c r="Z41" s="8">
        <v>523</v>
      </c>
      <c r="AA41" s="8">
        <v>524</v>
      </c>
      <c r="AB41" s="8">
        <v>525</v>
      </c>
      <c r="AC41" s="8">
        <v>526</v>
      </c>
      <c r="AD41" s="8">
        <v>527</v>
      </c>
      <c r="AE41" s="8">
        <v>528</v>
      </c>
      <c r="AF41" s="8">
        <v>529</v>
      </c>
      <c r="AG41" s="8">
        <v>530</v>
      </c>
    </row>
    <row r="42" spans="1:33" ht="15" customHeight="1">
      <c r="A42" s="8"/>
      <c r="B42" s="8">
        <v>5</v>
      </c>
      <c r="C42" s="9">
        <v>7.7100001275539398E-2</v>
      </c>
      <c r="D42" s="7">
        <v>7.7100001275539398E-2</v>
      </c>
      <c r="E42" s="7">
        <v>7.8299999237060547E-2</v>
      </c>
      <c r="F42" s="7">
        <v>7.8699998557567596E-2</v>
      </c>
      <c r="G42" s="7">
        <v>7.9300001263618469E-2</v>
      </c>
      <c r="H42" s="7">
        <v>7.9700000584125519E-2</v>
      </c>
      <c r="I42" s="7">
        <v>7.9700000584125519E-2</v>
      </c>
      <c r="J42" s="7">
        <v>8.020000159740448E-2</v>
      </c>
      <c r="K42" s="7">
        <v>8.0899998545646667E-2</v>
      </c>
      <c r="L42" s="7">
        <v>8.1100001931190491E-2</v>
      </c>
      <c r="M42" s="7">
        <v>8.1799998879432678E-2</v>
      </c>
      <c r="N42" s="7">
        <v>8.1799998879432678E-2</v>
      </c>
      <c r="O42" s="7">
        <v>8.2000002264976501E-2</v>
      </c>
      <c r="P42" s="7">
        <v>8.2299999892711639E-2</v>
      </c>
      <c r="Q42" s="7">
        <v>8.2500003278255463E-2</v>
      </c>
      <c r="R42" s="7">
        <v>8.2599997520446777E-2</v>
      </c>
      <c r="S42" s="7">
        <v>8.2500003278255463E-2</v>
      </c>
      <c r="T42" s="7">
        <v>8.2900002598762512E-2</v>
      </c>
      <c r="U42" s="7">
        <v>8.2800000905990601E-2</v>
      </c>
      <c r="V42" s="7">
        <v>8.3099998533725739E-2</v>
      </c>
      <c r="W42" s="7">
        <v>8.2999996840953827E-2</v>
      </c>
      <c r="X42" s="7">
        <v>8.2999996840953827E-2</v>
      </c>
      <c r="Y42" s="7">
        <v>8.2900002598762512E-2</v>
      </c>
      <c r="Z42" s="7">
        <v>8.2800000905990601E-2</v>
      </c>
      <c r="AA42" s="7">
        <v>8.2599997520446777E-2</v>
      </c>
      <c r="AB42" s="7">
        <v>8.2599997520446777E-2</v>
      </c>
      <c r="AC42" s="7">
        <v>8.2299999892711639E-2</v>
      </c>
      <c r="AD42" s="7">
        <v>8.190000057220459E-2</v>
      </c>
      <c r="AE42" s="7">
        <v>8.1399999558925629E-2</v>
      </c>
      <c r="AF42" s="7">
        <v>8.1000000238418579E-2</v>
      </c>
      <c r="AG42" s="7">
        <v>8.0399997532367706E-2</v>
      </c>
    </row>
    <row r="43" spans="1:33" ht="15" customHeight="1">
      <c r="A43" s="10"/>
      <c r="B43" s="10" t="s">
        <v>35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5" customHeight="1">
      <c r="A44" s="8"/>
      <c r="B44" s="8" t="s">
        <v>41</v>
      </c>
      <c r="C44" s="8">
        <v>500</v>
      </c>
      <c r="D44" s="8">
        <v>501</v>
      </c>
      <c r="E44" s="8">
        <v>502</v>
      </c>
      <c r="F44" s="8">
        <v>503</v>
      </c>
      <c r="G44" s="8">
        <v>504</v>
      </c>
      <c r="H44" s="8">
        <v>505</v>
      </c>
      <c r="I44" s="8">
        <v>506</v>
      </c>
      <c r="J44" s="8">
        <v>507</v>
      </c>
      <c r="K44" s="8">
        <v>508</v>
      </c>
      <c r="L44" s="8">
        <v>509</v>
      </c>
      <c r="M44" s="8">
        <v>510</v>
      </c>
      <c r="N44" s="8">
        <v>511</v>
      </c>
      <c r="O44" s="8">
        <v>512</v>
      </c>
      <c r="P44" s="8">
        <v>513</v>
      </c>
      <c r="Q44" s="8">
        <v>514</v>
      </c>
      <c r="R44" s="8">
        <v>515</v>
      </c>
      <c r="S44" s="8">
        <v>516</v>
      </c>
      <c r="T44" s="8">
        <v>517</v>
      </c>
      <c r="U44" s="8">
        <v>518</v>
      </c>
      <c r="V44" s="8">
        <v>519</v>
      </c>
      <c r="W44" s="8">
        <v>520</v>
      </c>
      <c r="X44" s="8">
        <v>521</v>
      </c>
      <c r="Y44" s="8">
        <v>522</v>
      </c>
      <c r="Z44" s="8">
        <v>523</v>
      </c>
      <c r="AA44" s="8">
        <v>524</v>
      </c>
      <c r="AB44" s="8">
        <v>525</v>
      </c>
      <c r="AC44" s="8">
        <v>526</v>
      </c>
      <c r="AD44" s="8">
        <v>527</v>
      </c>
      <c r="AE44" s="8">
        <v>528</v>
      </c>
      <c r="AF44" s="8">
        <v>529</v>
      </c>
      <c r="AG44" s="8">
        <v>530</v>
      </c>
    </row>
    <row r="45" spans="1:33" ht="15" customHeight="1">
      <c r="A45" s="8"/>
      <c r="B45" s="8">
        <v>6</v>
      </c>
      <c r="C45" s="9">
        <v>8.0899998545646667E-2</v>
      </c>
      <c r="D45" s="7">
        <v>8.1699997186660767E-2</v>
      </c>
      <c r="E45" s="7">
        <v>8.35999995470047E-2</v>
      </c>
      <c r="F45" s="7">
        <v>8.4299996495246887E-2</v>
      </c>
      <c r="G45" s="7">
        <v>8.5500001907348633E-2</v>
      </c>
      <c r="H45" s="7">
        <v>8.6400002241134644E-2</v>
      </c>
      <c r="I45" s="7">
        <v>8.6900003254413605E-2</v>
      </c>
      <c r="J45" s="7">
        <v>8.7999999523162842E-2</v>
      </c>
      <c r="K45" s="7">
        <v>8.9100003242492676E-2</v>
      </c>
      <c r="L45" s="7">
        <v>8.9699998497962952E-2</v>
      </c>
      <c r="M45" s="7">
        <v>9.1200001537799835E-2</v>
      </c>
      <c r="N45" s="7">
        <v>9.1799996793270111E-2</v>
      </c>
      <c r="O45" s="7">
        <v>9.2299997806549072E-2</v>
      </c>
      <c r="P45" s="7">
        <v>9.3299999833106995E-2</v>
      </c>
      <c r="Q45" s="7">
        <v>9.3999996781349182E-2</v>
      </c>
      <c r="R45" s="7">
        <v>9.4700001180171967E-2</v>
      </c>
      <c r="S45" s="7">
        <v>9.5200002193450928E-2</v>
      </c>
      <c r="T45" s="7">
        <v>9.5700003206729889E-2</v>
      </c>
      <c r="U45" s="7">
        <v>9.5899999141693115E-2</v>
      </c>
      <c r="V45" s="7">
        <v>9.6799999475479126E-2</v>
      </c>
      <c r="W45" s="7">
        <v>9.7300000488758087E-2</v>
      </c>
      <c r="X45" s="7">
        <v>9.7499996423721313E-2</v>
      </c>
      <c r="Y45" s="7">
        <v>9.7599998116493225E-2</v>
      </c>
      <c r="Z45" s="7">
        <v>9.7999997437000275E-2</v>
      </c>
      <c r="AA45" s="7">
        <v>9.8600000143051147E-2</v>
      </c>
      <c r="AB45" s="7">
        <v>9.8499998450279236E-2</v>
      </c>
      <c r="AC45" s="7">
        <v>9.830000251531601E-2</v>
      </c>
      <c r="AD45" s="7">
        <v>9.8099999129772186E-2</v>
      </c>
      <c r="AE45" s="7">
        <v>9.7999997437000275E-2</v>
      </c>
      <c r="AF45" s="7">
        <v>9.7499996423721313E-2</v>
      </c>
      <c r="AG45" s="7">
        <v>9.7000002861022949E-2</v>
      </c>
    </row>
    <row r="46" spans="1:33" ht="15" customHeight="1">
      <c r="A46" s="10"/>
      <c r="B46" s="10" t="s">
        <v>35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5" customHeight="1">
      <c r="A47" s="8"/>
      <c r="B47" s="8" t="s">
        <v>42</v>
      </c>
      <c r="C47" s="8">
        <v>500</v>
      </c>
      <c r="D47" s="8">
        <v>501</v>
      </c>
      <c r="E47" s="8">
        <v>502</v>
      </c>
      <c r="F47" s="8">
        <v>503</v>
      </c>
      <c r="G47" s="8">
        <v>504</v>
      </c>
      <c r="H47" s="8">
        <v>505</v>
      </c>
      <c r="I47" s="8">
        <v>506</v>
      </c>
      <c r="J47" s="8">
        <v>507</v>
      </c>
      <c r="K47" s="8">
        <v>508</v>
      </c>
      <c r="L47" s="8">
        <v>509</v>
      </c>
      <c r="M47" s="8">
        <v>510</v>
      </c>
      <c r="N47" s="8">
        <v>511</v>
      </c>
      <c r="O47" s="8">
        <v>512</v>
      </c>
      <c r="P47" s="8">
        <v>513</v>
      </c>
      <c r="Q47" s="8">
        <v>514</v>
      </c>
      <c r="R47" s="8">
        <v>515</v>
      </c>
      <c r="S47" s="8">
        <v>516</v>
      </c>
      <c r="T47" s="8">
        <v>517</v>
      </c>
      <c r="U47" s="8">
        <v>518</v>
      </c>
      <c r="V47" s="8">
        <v>519</v>
      </c>
      <c r="W47" s="8">
        <v>520</v>
      </c>
      <c r="X47" s="8">
        <v>521</v>
      </c>
      <c r="Y47" s="8">
        <v>522</v>
      </c>
      <c r="Z47" s="8">
        <v>523</v>
      </c>
      <c r="AA47" s="8">
        <v>524</v>
      </c>
      <c r="AB47" s="8">
        <v>525</v>
      </c>
      <c r="AC47" s="8">
        <v>526</v>
      </c>
      <c r="AD47" s="8">
        <v>527</v>
      </c>
      <c r="AE47" s="8">
        <v>528</v>
      </c>
      <c r="AF47" s="8">
        <v>529</v>
      </c>
      <c r="AG47" s="8">
        <v>530</v>
      </c>
    </row>
    <row r="48" spans="1:33" ht="15" customHeight="1">
      <c r="A48" s="8"/>
      <c r="B48" s="8">
        <v>8</v>
      </c>
      <c r="C48" s="9">
        <v>8.0799996852874756E-2</v>
      </c>
      <c r="D48" s="7">
        <v>8.1399999558925629E-2</v>
      </c>
      <c r="E48" s="7">
        <v>8.3300001919269562E-2</v>
      </c>
      <c r="F48" s="7">
        <v>8.4200002253055573E-2</v>
      </c>
      <c r="G48" s="7">
        <v>8.529999852180481E-2</v>
      </c>
      <c r="H48" s="7">
        <v>8.5799999535083771E-2</v>
      </c>
      <c r="I48" s="7">
        <v>8.6900003254413605E-2</v>
      </c>
      <c r="J48" s="7">
        <v>8.7800003588199615E-2</v>
      </c>
      <c r="K48" s="7">
        <v>8.9000001549720764E-2</v>
      </c>
      <c r="L48" s="7">
        <v>8.959999680519104E-2</v>
      </c>
      <c r="M48" s="7">
        <v>9.08999964594841E-2</v>
      </c>
      <c r="N48" s="7">
        <v>9.1399997472763062E-2</v>
      </c>
      <c r="O48" s="7">
        <v>9.2000000178813934E-2</v>
      </c>
      <c r="P48" s="7">
        <v>9.2699997127056122E-2</v>
      </c>
      <c r="Q48" s="7">
        <v>9.3699999153614044E-2</v>
      </c>
      <c r="R48" s="7">
        <v>9.4400003552436829E-2</v>
      </c>
      <c r="S48" s="7">
        <v>9.5100000500679016E-2</v>
      </c>
      <c r="T48" s="7">
        <v>9.5399998128414154E-2</v>
      </c>
      <c r="U48" s="7">
        <v>9.5700003206729889E-2</v>
      </c>
      <c r="V48" s="7">
        <v>9.66000035405159E-2</v>
      </c>
      <c r="W48" s="7">
        <v>9.6900001168251038E-2</v>
      </c>
      <c r="X48" s="7">
        <v>9.6900001168251038E-2</v>
      </c>
      <c r="Y48" s="7">
        <v>9.7400002181529999E-2</v>
      </c>
      <c r="Z48" s="7">
        <v>9.7599998116493225E-2</v>
      </c>
      <c r="AA48" s="7">
        <v>9.790000319480896E-2</v>
      </c>
      <c r="AB48" s="7">
        <v>9.8399996757507324E-2</v>
      </c>
      <c r="AC48" s="7">
        <v>9.7800001502037048E-2</v>
      </c>
      <c r="AD48" s="7">
        <v>9.7800001502037048E-2</v>
      </c>
      <c r="AE48" s="7">
        <v>9.7400002181529999E-2</v>
      </c>
      <c r="AF48" s="7">
        <v>9.7400002181529999E-2</v>
      </c>
      <c r="AG48" s="7">
        <v>9.6799999475479126E-2</v>
      </c>
    </row>
    <row r="49" spans="1:33" ht="15" customHeight="1">
      <c r="A49" s="10"/>
      <c r="B49" s="10" t="s">
        <v>35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5" customHeight="1">
      <c r="A50" s="8"/>
      <c r="B50" s="8" t="s">
        <v>43</v>
      </c>
      <c r="C50" s="8">
        <v>500</v>
      </c>
      <c r="D50" s="8">
        <v>501</v>
      </c>
      <c r="E50" s="8">
        <v>502</v>
      </c>
      <c r="F50" s="8">
        <v>503</v>
      </c>
      <c r="G50" s="8">
        <v>504</v>
      </c>
      <c r="H50" s="8">
        <v>505</v>
      </c>
      <c r="I50" s="8">
        <v>506</v>
      </c>
      <c r="J50" s="8">
        <v>507</v>
      </c>
      <c r="K50" s="8">
        <v>508</v>
      </c>
      <c r="L50" s="8">
        <v>509</v>
      </c>
      <c r="M50" s="8">
        <v>510</v>
      </c>
      <c r="N50" s="8">
        <v>511</v>
      </c>
      <c r="O50" s="8">
        <v>512</v>
      </c>
      <c r="P50" s="8">
        <v>513</v>
      </c>
      <c r="Q50" s="8">
        <v>514</v>
      </c>
      <c r="R50" s="8">
        <v>515</v>
      </c>
      <c r="S50" s="8">
        <v>516</v>
      </c>
      <c r="T50" s="8">
        <v>517</v>
      </c>
      <c r="U50" s="8">
        <v>518</v>
      </c>
      <c r="V50" s="8">
        <v>519</v>
      </c>
      <c r="W50" s="8">
        <v>520</v>
      </c>
      <c r="X50" s="8">
        <v>521</v>
      </c>
      <c r="Y50" s="8">
        <v>522</v>
      </c>
      <c r="Z50" s="8">
        <v>523</v>
      </c>
      <c r="AA50" s="8">
        <v>524</v>
      </c>
      <c r="AB50" s="8">
        <v>525</v>
      </c>
      <c r="AC50" s="8">
        <v>526</v>
      </c>
      <c r="AD50" s="8">
        <v>527</v>
      </c>
      <c r="AE50" s="8">
        <v>528</v>
      </c>
      <c r="AF50" s="8">
        <v>529</v>
      </c>
      <c r="AG50" s="8">
        <v>530</v>
      </c>
    </row>
    <row r="51" spans="1:33" ht="15" customHeight="1">
      <c r="A51" s="8"/>
      <c r="B51" s="8">
        <v>10</v>
      </c>
      <c r="C51" s="9">
        <v>8.4200002253055573E-2</v>
      </c>
      <c r="D51" s="7">
        <v>8.4600001573562622E-2</v>
      </c>
      <c r="E51" s="7">
        <v>8.6400002241134644E-2</v>
      </c>
      <c r="F51" s="7">
        <v>8.7099999189376831E-2</v>
      </c>
      <c r="G51" s="7">
        <v>8.8500000536441803E-2</v>
      </c>
      <c r="H51" s="7">
        <v>8.9299999177455902E-2</v>
      </c>
      <c r="I51" s="7">
        <v>9.0000003576278687E-2</v>
      </c>
      <c r="J51" s="7">
        <v>9.1099999845027924E-2</v>
      </c>
      <c r="K51" s="7">
        <v>9.2100001871585846E-2</v>
      </c>
      <c r="L51" s="7">
        <v>9.3000002205371857E-2</v>
      </c>
      <c r="M51" s="7">
        <v>9.4200000166893005E-2</v>
      </c>
      <c r="N51" s="7">
        <v>9.4800002872943878E-2</v>
      </c>
      <c r="O51" s="7">
        <v>9.5399998128414154E-2</v>
      </c>
      <c r="P51" s="7">
        <v>9.6299998462200165E-2</v>
      </c>
      <c r="Q51" s="7">
        <v>9.7300000488758087E-2</v>
      </c>
      <c r="R51" s="7">
        <v>9.790000319480896E-2</v>
      </c>
      <c r="S51" s="7">
        <v>9.8399996757507324E-2</v>
      </c>
      <c r="T51" s="7">
        <v>9.8899997770786285E-2</v>
      </c>
      <c r="U51" s="7">
        <v>9.9500000476837158E-2</v>
      </c>
      <c r="V51" s="7">
        <v>0.10000000149011612</v>
      </c>
      <c r="W51" s="7">
        <v>0.10040000081062317</v>
      </c>
      <c r="X51" s="7">
        <v>0.10080000013113022</v>
      </c>
      <c r="Y51" s="7">
        <v>0.10109999775886536</v>
      </c>
      <c r="Z51" s="7">
        <v>0.10130000114440918</v>
      </c>
      <c r="AA51" s="7">
        <v>0.10170000046491623</v>
      </c>
      <c r="AB51" s="7">
        <v>0.10170000046491623</v>
      </c>
      <c r="AC51" s="7">
        <v>0.10149999707937241</v>
      </c>
      <c r="AD51" s="7">
        <v>0.10119999945163727</v>
      </c>
      <c r="AE51" s="7">
        <v>0.10140000283718109</v>
      </c>
      <c r="AF51" s="7">
        <v>0.10090000182390213</v>
      </c>
      <c r="AG51" s="7">
        <v>0.10050000250339508</v>
      </c>
    </row>
    <row r="52" spans="1:33" ht="15" customHeight="1">
      <c r="A52" s="10"/>
      <c r="B52" s="10" t="s">
        <v>35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5" customHeight="1">
      <c r="A53" s="8"/>
      <c r="B53" s="8" t="s">
        <v>44</v>
      </c>
      <c r="C53" s="8">
        <v>500</v>
      </c>
      <c r="D53" s="8">
        <v>501</v>
      </c>
      <c r="E53" s="8">
        <v>502</v>
      </c>
      <c r="F53" s="8">
        <v>503</v>
      </c>
      <c r="G53" s="8">
        <v>504</v>
      </c>
      <c r="H53" s="8">
        <v>505</v>
      </c>
      <c r="I53" s="8">
        <v>506</v>
      </c>
      <c r="J53" s="8">
        <v>507</v>
      </c>
      <c r="K53" s="8">
        <v>508</v>
      </c>
      <c r="L53" s="8">
        <v>509</v>
      </c>
      <c r="M53" s="8">
        <v>510</v>
      </c>
      <c r="N53" s="8">
        <v>511</v>
      </c>
      <c r="O53" s="8">
        <v>512</v>
      </c>
      <c r="P53" s="8">
        <v>513</v>
      </c>
      <c r="Q53" s="8">
        <v>514</v>
      </c>
      <c r="R53" s="8">
        <v>515</v>
      </c>
      <c r="S53" s="8">
        <v>516</v>
      </c>
      <c r="T53" s="8">
        <v>517</v>
      </c>
      <c r="U53" s="8">
        <v>518</v>
      </c>
      <c r="V53" s="8">
        <v>519</v>
      </c>
      <c r="W53" s="8">
        <v>520</v>
      </c>
      <c r="X53" s="8">
        <v>521</v>
      </c>
      <c r="Y53" s="8">
        <v>522</v>
      </c>
      <c r="Z53" s="8">
        <v>523</v>
      </c>
      <c r="AA53" s="8">
        <v>524</v>
      </c>
      <c r="AB53" s="8">
        <v>525</v>
      </c>
      <c r="AC53" s="8">
        <v>526</v>
      </c>
      <c r="AD53" s="8">
        <v>527</v>
      </c>
      <c r="AE53" s="8">
        <v>528</v>
      </c>
      <c r="AF53" s="8">
        <v>529</v>
      </c>
      <c r="AG53" s="8">
        <v>530</v>
      </c>
    </row>
    <row r="54" spans="1:33" ht="15" customHeight="1">
      <c r="A54" s="8"/>
      <c r="B54" s="8">
        <v>12</v>
      </c>
      <c r="C54" s="9">
        <v>8.8100001215934753E-2</v>
      </c>
      <c r="D54" s="7">
        <v>8.9100003242492676E-2</v>
      </c>
      <c r="E54" s="7">
        <v>9.1600000858306885E-2</v>
      </c>
      <c r="F54" s="7">
        <v>9.2900000512599945E-2</v>
      </c>
      <c r="G54" s="7">
        <v>9.4400003552436829E-2</v>
      </c>
      <c r="H54" s="7">
        <v>9.5200002193450928E-2</v>
      </c>
      <c r="I54" s="7">
        <v>9.6299998462200165E-2</v>
      </c>
      <c r="J54" s="7">
        <v>9.7699999809265137E-2</v>
      </c>
      <c r="K54" s="7">
        <v>9.9100001156330109E-2</v>
      </c>
      <c r="L54" s="7">
        <v>0.10010000318288803</v>
      </c>
      <c r="M54" s="7">
        <v>0.10199999809265137</v>
      </c>
      <c r="N54" s="7">
        <v>0.10320000350475311</v>
      </c>
      <c r="O54" s="7">
        <v>0.10400000214576721</v>
      </c>
      <c r="P54" s="7">
        <v>0.10530000180006027</v>
      </c>
      <c r="Q54" s="7">
        <v>0.10660000145435333</v>
      </c>
      <c r="R54" s="7">
        <v>0.10740000009536743</v>
      </c>
      <c r="S54" s="7">
        <v>0.10790000110864639</v>
      </c>
      <c r="T54" s="7">
        <v>0.10909999907016754</v>
      </c>
      <c r="U54" s="7">
        <v>0.10989999771118164</v>
      </c>
      <c r="V54" s="7">
        <v>0.11089999973773956</v>
      </c>
      <c r="W54" s="7">
        <v>0.11169999837875366</v>
      </c>
      <c r="X54" s="7">
        <v>0.1120000034570694</v>
      </c>
      <c r="Y54" s="7">
        <v>0.11289999634027481</v>
      </c>
      <c r="Z54" s="7">
        <v>0.11289999634027481</v>
      </c>
      <c r="AA54" s="7">
        <v>0.11389999836683273</v>
      </c>
      <c r="AB54" s="7">
        <v>0.11379999667406082</v>
      </c>
      <c r="AC54" s="7">
        <v>0.11349999904632568</v>
      </c>
      <c r="AD54" s="7">
        <v>0.11330000311136246</v>
      </c>
      <c r="AE54" s="7">
        <v>0.11339999735355377</v>
      </c>
      <c r="AF54" s="7">
        <v>0.11339999735355377</v>
      </c>
      <c r="AG54" s="7">
        <v>0.11289999634027481</v>
      </c>
    </row>
    <row r="55" spans="1:33" ht="15" customHeight="1">
      <c r="A55" s="10"/>
      <c r="B55" s="10" t="s">
        <v>35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15" customHeight="1">
      <c r="A56" s="8"/>
      <c r="B56" s="8" t="s">
        <v>45</v>
      </c>
      <c r="C56" s="8">
        <v>500</v>
      </c>
      <c r="D56" s="8">
        <v>501</v>
      </c>
      <c r="E56" s="8">
        <v>502</v>
      </c>
      <c r="F56" s="8">
        <v>503</v>
      </c>
      <c r="G56" s="8">
        <v>504</v>
      </c>
      <c r="H56" s="8">
        <v>505</v>
      </c>
      <c r="I56" s="8">
        <v>506</v>
      </c>
      <c r="J56" s="8">
        <v>507</v>
      </c>
      <c r="K56" s="8">
        <v>508</v>
      </c>
      <c r="L56" s="8">
        <v>509</v>
      </c>
      <c r="M56" s="8">
        <v>510</v>
      </c>
      <c r="N56" s="8">
        <v>511</v>
      </c>
      <c r="O56" s="8">
        <v>512</v>
      </c>
      <c r="P56" s="8">
        <v>513</v>
      </c>
      <c r="Q56" s="8">
        <v>514</v>
      </c>
      <c r="R56" s="8">
        <v>515</v>
      </c>
      <c r="S56" s="8">
        <v>516</v>
      </c>
      <c r="T56" s="8">
        <v>517</v>
      </c>
      <c r="U56" s="8">
        <v>518</v>
      </c>
      <c r="V56" s="8">
        <v>519</v>
      </c>
      <c r="W56" s="8">
        <v>520</v>
      </c>
      <c r="X56" s="8">
        <v>521</v>
      </c>
      <c r="Y56" s="8">
        <v>522</v>
      </c>
      <c r="Z56" s="8">
        <v>523</v>
      </c>
      <c r="AA56" s="8">
        <v>524</v>
      </c>
      <c r="AB56" s="8">
        <v>525</v>
      </c>
      <c r="AC56" s="8">
        <v>526</v>
      </c>
      <c r="AD56" s="8">
        <v>527</v>
      </c>
      <c r="AE56" s="8">
        <v>528</v>
      </c>
      <c r="AF56" s="8">
        <v>529</v>
      </c>
      <c r="AG56" s="8">
        <v>530</v>
      </c>
    </row>
    <row r="57" spans="1:33" ht="15" customHeight="1">
      <c r="A57" s="8"/>
      <c r="B57" s="8">
        <v>13</v>
      </c>
      <c r="C57" s="9">
        <v>8.7499998509883881E-2</v>
      </c>
      <c r="D57" s="7">
        <v>8.8100001215934753E-2</v>
      </c>
      <c r="E57" s="7">
        <v>9.0700000524520874E-2</v>
      </c>
      <c r="F57" s="7">
        <v>9.1899998486042023E-2</v>
      </c>
      <c r="G57" s="7">
        <v>9.3400001525878906E-2</v>
      </c>
      <c r="H57" s="7">
        <v>9.4400003552436829E-2</v>
      </c>
      <c r="I57" s="7">
        <v>9.5100000500679016E-2</v>
      </c>
      <c r="J57" s="7">
        <v>9.6500001847743988E-2</v>
      </c>
      <c r="K57" s="7">
        <v>9.8200000822544098E-2</v>
      </c>
      <c r="L57" s="7">
        <v>9.9100001156330109E-2</v>
      </c>
      <c r="M57" s="7">
        <v>0.10100000351667404</v>
      </c>
      <c r="N57" s="7">
        <v>0.10199999809265137</v>
      </c>
      <c r="O57" s="7">
        <v>0.10289999842643738</v>
      </c>
      <c r="P57" s="7">
        <v>0.10379999876022339</v>
      </c>
      <c r="Q57" s="7">
        <v>0.10530000180006027</v>
      </c>
      <c r="R57" s="7">
        <v>0.10620000213384628</v>
      </c>
      <c r="S57" s="7">
        <v>0.10679999738931656</v>
      </c>
      <c r="T57" s="7">
        <v>0.10819999873638153</v>
      </c>
      <c r="U57" s="7">
        <v>0.10890000313520432</v>
      </c>
      <c r="V57" s="7">
        <v>0.10989999771118164</v>
      </c>
      <c r="W57" s="7">
        <v>0.1103999987244606</v>
      </c>
      <c r="X57" s="7">
        <v>0.11089999973773956</v>
      </c>
      <c r="Y57" s="7">
        <v>0.11110000312328339</v>
      </c>
      <c r="Z57" s="7">
        <v>0.11219999939203262</v>
      </c>
      <c r="AA57" s="7">
        <v>0.11230000108480453</v>
      </c>
      <c r="AB57" s="7">
        <v>0.11259999871253967</v>
      </c>
      <c r="AC57" s="7">
        <v>0.11240000277757645</v>
      </c>
      <c r="AD57" s="7">
        <v>0.11219999939203262</v>
      </c>
      <c r="AE57" s="7">
        <v>0.11230000108480453</v>
      </c>
      <c r="AF57" s="7">
        <v>0.11209999769926071</v>
      </c>
      <c r="AG57" s="7">
        <v>0.11150000244379044</v>
      </c>
    </row>
    <row r="58" spans="1:33" ht="15" customHeight="1">
      <c r="A58" s="10"/>
      <c r="B58" s="10" t="s">
        <v>35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5" customHeight="1">
      <c r="A59" s="8"/>
      <c r="B59" s="8" t="s">
        <v>46</v>
      </c>
      <c r="C59" s="8">
        <v>500</v>
      </c>
      <c r="D59" s="8">
        <v>501</v>
      </c>
      <c r="E59" s="8">
        <v>502</v>
      </c>
      <c r="F59" s="8">
        <v>503</v>
      </c>
      <c r="G59" s="8">
        <v>504</v>
      </c>
      <c r="H59" s="8">
        <v>505</v>
      </c>
      <c r="I59" s="8">
        <v>506</v>
      </c>
      <c r="J59" s="8">
        <v>507</v>
      </c>
      <c r="K59" s="8">
        <v>508</v>
      </c>
      <c r="L59" s="8">
        <v>509</v>
      </c>
      <c r="M59" s="8">
        <v>510</v>
      </c>
      <c r="N59" s="8">
        <v>511</v>
      </c>
      <c r="O59" s="8">
        <v>512</v>
      </c>
      <c r="P59" s="8">
        <v>513</v>
      </c>
      <c r="Q59" s="8">
        <v>514</v>
      </c>
      <c r="R59" s="8">
        <v>515</v>
      </c>
      <c r="S59" s="8">
        <v>516</v>
      </c>
      <c r="T59" s="8">
        <v>517</v>
      </c>
      <c r="U59" s="8">
        <v>518</v>
      </c>
      <c r="V59" s="8">
        <v>519</v>
      </c>
      <c r="W59" s="8">
        <v>520</v>
      </c>
      <c r="X59" s="8">
        <v>521</v>
      </c>
      <c r="Y59" s="8">
        <v>522</v>
      </c>
      <c r="Z59" s="8">
        <v>523</v>
      </c>
      <c r="AA59" s="8">
        <v>524</v>
      </c>
      <c r="AB59" s="8">
        <v>525</v>
      </c>
      <c r="AC59" s="8">
        <v>526</v>
      </c>
      <c r="AD59" s="8">
        <v>527</v>
      </c>
      <c r="AE59" s="8">
        <v>528</v>
      </c>
      <c r="AF59" s="8">
        <v>529</v>
      </c>
      <c r="AG59" s="8">
        <v>530</v>
      </c>
    </row>
    <row r="60" spans="1:33" ht="15" customHeight="1">
      <c r="A60" s="8"/>
      <c r="B60" s="8">
        <v>15</v>
      </c>
      <c r="C60" s="9">
        <v>8.8100001215934753E-2</v>
      </c>
      <c r="D60" s="7">
        <v>8.8600002229213715E-2</v>
      </c>
      <c r="E60" s="7">
        <v>9.0999998152256012E-2</v>
      </c>
      <c r="F60" s="7">
        <v>9.2600002884864807E-2</v>
      </c>
      <c r="G60" s="7">
        <v>9.3900002539157867E-2</v>
      </c>
      <c r="H60" s="7">
        <v>9.5100000500679016E-2</v>
      </c>
      <c r="I60" s="7">
        <v>9.6000000834465027E-2</v>
      </c>
      <c r="J60" s="7">
        <v>9.7199998795986176E-2</v>
      </c>
      <c r="K60" s="7">
        <v>9.8999999463558197E-2</v>
      </c>
      <c r="L60" s="7">
        <v>9.9899999797344208E-2</v>
      </c>
      <c r="M60" s="7">
        <v>0.10180000215768814</v>
      </c>
      <c r="N60" s="7">
        <v>0.10270000249147415</v>
      </c>
      <c r="O60" s="7">
        <v>0.10329999774694443</v>
      </c>
      <c r="P60" s="7">
        <v>0.10440000146627426</v>
      </c>
      <c r="Q60" s="7">
        <v>0.10620000213384628</v>
      </c>
      <c r="R60" s="7">
        <v>0.10689999908208847</v>
      </c>
      <c r="S60" s="7">
        <v>0.10809999704360962</v>
      </c>
      <c r="T60" s="7">
        <v>0.10869999974966049</v>
      </c>
      <c r="U60" s="7">
        <v>0.10939999669790268</v>
      </c>
      <c r="V60" s="7">
        <v>0.11050000041723251</v>
      </c>
      <c r="W60" s="7">
        <v>0.11079999804496765</v>
      </c>
      <c r="X60" s="7">
        <v>0.11190000176429749</v>
      </c>
      <c r="Y60" s="7">
        <v>0.11230000108480453</v>
      </c>
      <c r="Z60" s="7">
        <v>0.11240000277757645</v>
      </c>
      <c r="AA60" s="7">
        <v>0.11320000141859055</v>
      </c>
      <c r="AB60" s="7">
        <v>0.11349999904632568</v>
      </c>
      <c r="AC60" s="7">
        <v>0.11349999904632568</v>
      </c>
      <c r="AD60" s="7">
        <v>0.11349999904632568</v>
      </c>
      <c r="AE60" s="7">
        <v>0.11330000311136246</v>
      </c>
      <c r="AF60" s="7">
        <v>0.11270000040531158</v>
      </c>
      <c r="AG60" s="7">
        <v>0.11270000040531158</v>
      </c>
    </row>
    <row r="61" spans="1:33" ht="15" customHeight="1">
      <c r="A61" s="7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" customHeight="1">
      <c r="A62" s="2"/>
      <c r="B62" s="2" t="s">
        <v>47</v>
      </c>
      <c r="C62" s="2" t="s">
        <v>48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</sheetData>
  <pageMargins left="0.70000004768371582" right="0.70000004768371582" top="0.75" bottom="0.75" header="0.30000001192092896" footer="0.30000001192092896"/>
  <pageSetup orientation="landscape" useFirstPageNumber="1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7"/>
  <sheetViews>
    <sheetView showGridLines="0" topLeftCell="A25" workbookViewId="0">
      <selection activeCell="AA29" sqref="AA29:AA57"/>
    </sheetView>
  </sheetViews>
  <sheetFormatPr baseColWidth="10" defaultColWidth="10.28515625" defaultRowHeight="20" customHeight="1" x14ac:dyDescent="0"/>
  <cols>
    <col min="1" max="32" width="7.5703125" style="1" customWidth="1"/>
    <col min="33" max="16384" width="10.28515625" style="1"/>
  </cols>
  <sheetData>
    <row r="1" spans="1:32" ht="15" customHeight="1">
      <c r="A1" s="2" t="s">
        <v>0</v>
      </c>
      <c r="B1" s="2"/>
      <c r="C1" s="2"/>
      <c r="D1" s="2"/>
      <c r="E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" customHeight="1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 t="s">
        <v>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" customHeight="1">
      <c r="A3" s="2" t="s">
        <v>5</v>
      </c>
      <c r="B3" s="2"/>
      <c r="C3" s="2"/>
      <c r="D3" s="2"/>
      <c r="E3" s="2" t="s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>
      <c r="A5" s="2" t="s">
        <v>7</v>
      </c>
      <c r="B5" s="3">
        <v>41621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>
      <c r="A6" s="2" t="s">
        <v>8</v>
      </c>
      <c r="B6" s="2" t="s">
        <v>49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 customHeight="1">
      <c r="A9" s="2" t="s">
        <v>10</v>
      </c>
      <c r="B9" s="2"/>
      <c r="C9" s="2"/>
      <c r="D9" s="2"/>
      <c r="E9" s="2" t="s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" customHeight="1">
      <c r="A10" s="2" t="s">
        <v>12</v>
      </c>
      <c r="B10" s="2"/>
      <c r="C10" s="2"/>
      <c r="D10" s="2"/>
      <c r="E10" s="2" t="s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5" customHeight="1">
      <c r="A11" s="2" t="s">
        <v>14</v>
      </c>
      <c r="B11" s="2"/>
      <c r="C11" s="2"/>
      <c r="D11" s="2"/>
      <c r="E11" s="2" t="s">
        <v>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" customHeight="1">
      <c r="A12" s="2" t="s">
        <v>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5" customHeight="1">
      <c r="A14" s="5" t="s">
        <v>17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" customHeight="1">
      <c r="A15" s="5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" customHeight="1">
      <c r="A17" s="2" t="s">
        <v>19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>
      <c r="A18" s="2" t="s">
        <v>20</v>
      </c>
      <c r="B18" s="2"/>
      <c r="C18" s="2"/>
      <c r="D18" s="2"/>
      <c r="E18" s="2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>
      <c r="A19" s="2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>
      <c r="A20" s="2" t="s">
        <v>21</v>
      </c>
      <c r="B20" s="2"/>
      <c r="C20" s="2"/>
      <c r="D20" s="2"/>
      <c r="E20" s="2">
        <v>500</v>
      </c>
      <c r="F20" s="2" t="s">
        <v>22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 t="s">
        <v>23</v>
      </c>
      <c r="B21" s="2"/>
      <c r="C21" s="2"/>
      <c r="D21" s="2"/>
      <c r="E21" s="2">
        <v>530</v>
      </c>
      <c r="F21" s="2" t="s">
        <v>22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 t="s">
        <v>24</v>
      </c>
      <c r="B22" s="2"/>
      <c r="C22" s="2"/>
      <c r="D22" s="2"/>
      <c r="E22" s="2">
        <v>1</v>
      </c>
      <c r="F22" s="2" t="s">
        <v>22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 t="s">
        <v>25</v>
      </c>
      <c r="B23" s="2"/>
      <c r="C23" s="2"/>
      <c r="D23" s="2"/>
      <c r="E23" s="2">
        <v>31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 t="s">
        <v>26</v>
      </c>
      <c r="B24" s="2"/>
      <c r="C24" s="2"/>
      <c r="D24" s="2"/>
      <c r="E24" s="2" t="s">
        <v>27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 t="s">
        <v>28</v>
      </c>
      <c r="B25" s="2"/>
      <c r="C25" s="2"/>
      <c r="D25" s="2"/>
      <c r="E25" s="2" t="s">
        <v>29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 t="s">
        <v>30</v>
      </c>
      <c r="B26" s="2"/>
      <c r="C26" s="2"/>
      <c r="D26" s="2"/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 t="s">
        <v>31</v>
      </c>
      <c r="B27" s="2"/>
      <c r="C27" s="2"/>
      <c r="D27" s="2"/>
      <c r="E27" s="2">
        <v>0</v>
      </c>
      <c r="F27" s="2" t="s">
        <v>32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 t="s">
        <v>33</v>
      </c>
      <c r="B28" s="2" t="s">
        <v>50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11" t="s">
        <v>36</v>
      </c>
      <c r="B30" s="11">
        <v>500</v>
      </c>
      <c r="C30" s="11">
        <v>501</v>
      </c>
      <c r="D30" s="11">
        <v>502</v>
      </c>
      <c r="E30" s="11">
        <v>503</v>
      </c>
      <c r="F30" s="11">
        <v>504</v>
      </c>
      <c r="G30" s="11">
        <v>505</v>
      </c>
      <c r="H30" s="11">
        <v>506</v>
      </c>
      <c r="I30" s="11">
        <v>507</v>
      </c>
      <c r="J30" s="11">
        <v>508</v>
      </c>
      <c r="K30" s="11">
        <v>509</v>
      </c>
      <c r="L30" s="11">
        <v>510</v>
      </c>
      <c r="M30" s="11">
        <v>511</v>
      </c>
      <c r="N30" s="11">
        <v>512</v>
      </c>
      <c r="O30" s="11">
        <v>513</v>
      </c>
      <c r="P30" s="11">
        <v>514</v>
      </c>
      <c r="Q30" s="11">
        <v>515</v>
      </c>
      <c r="R30" s="11">
        <v>516</v>
      </c>
      <c r="S30" s="11">
        <v>517</v>
      </c>
      <c r="T30" s="11">
        <v>518</v>
      </c>
      <c r="U30" s="11">
        <v>519</v>
      </c>
      <c r="V30" s="11">
        <v>520</v>
      </c>
      <c r="W30" s="11">
        <v>521</v>
      </c>
      <c r="X30" s="11">
        <v>522</v>
      </c>
      <c r="Y30" s="11">
        <v>523</v>
      </c>
      <c r="Z30" s="11">
        <v>524</v>
      </c>
      <c r="AA30" s="11">
        <v>525</v>
      </c>
      <c r="AB30" s="11">
        <v>526</v>
      </c>
      <c r="AC30" s="11">
        <v>527</v>
      </c>
      <c r="AD30" s="11">
        <v>528</v>
      </c>
      <c r="AE30" s="11">
        <v>529</v>
      </c>
      <c r="AF30" s="11">
        <v>530</v>
      </c>
    </row>
    <row r="31" spans="1:32" ht="15" customHeight="1">
      <c r="A31" s="11" t="s">
        <v>51</v>
      </c>
      <c r="B31" s="2">
        <v>9.08999964594841E-2</v>
      </c>
      <c r="C31" s="2">
        <v>9.1700002551078796E-2</v>
      </c>
      <c r="D31" s="2">
        <v>9.4400003552436829E-2</v>
      </c>
      <c r="E31" s="2">
        <v>9.5600001513957977E-2</v>
      </c>
      <c r="F31" s="2">
        <v>9.7300000488758087E-2</v>
      </c>
      <c r="G31" s="2">
        <v>9.830000251531601E-2</v>
      </c>
      <c r="H31" s="2">
        <v>9.9299997091293335E-2</v>
      </c>
      <c r="I31" s="2">
        <v>0.10080000013113022</v>
      </c>
      <c r="J31" s="2">
        <v>0.1023000031709671</v>
      </c>
      <c r="K31" s="2">
        <v>0.10350000113248825</v>
      </c>
      <c r="L31" s="2">
        <v>0.10520000010728836</v>
      </c>
      <c r="M31" s="2">
        <v>0.10639999806880951</v>
      </c>
      <c r="N31" s="2">
        <v>0.10760000348091125</v>
      </c>
      <c r="O31" s="2">
        <v>0.10840000212192535</v>
      </c>
      <c r="P31" s="2">
        <v>0.10989999771118164</v>
      </c>
      <c r="Q31" s="2">
        <v>0.11079999804496765</v>
      </c>
      <c r="R31" s="2">
        <v>0.11159999668598175</v>
      </c>
      <c r="S31" s="2">
        <v>0.1128000020980835</v>
      </c>
      <c r="T31" s="2">
        <v>0.1136000007390976</v>
      </c>
      <c r="U31" s="2">
        <v>0.11410000175237656</v>
      </c>
      <c r="V31" s="2">
        <v>0.11500000208616257</v>
      </c>
      <c r="W31" s="2">
        <v>0.11590000241994858</v>
      </c>
      <c r="X31" s="2">
        <v>0.11640000343322754</v>
      </c>
      <c r="Y31" s="2">
        <v>0.11649999767541885</v>
      </c>
      <c r="Z31" s="2">
        <v>0.11729999631643295</v>
      </c>
      <c r="AA31" s="2">
        <v>0.11749999970197678</v>
      </c>
      <c r="AB31" s="2">
        <v>0.11729999631643295</v>
      </c>
      <c r="AC31" s="2">
        <v>0.11710000038146973</v>
      </c>
      <c r="AD31" s="2">
        <v>0.1168999969959259</v>
      </c>
      <c r="AE31" s="2">
        <v>0.1168999969959259</v>
      </c>
      <c r="AF31" s="2">
        <v>0.11630000174045563</v>
      </c>
    </row>
    <row r="32" spans="1:32" ht="15" customHeight="1">
      <c r="A32" s="2" t="s">
        <v>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11" t="s">
        <v>38</v>
      </c>
      <c r="B33" s="11">
        <v>500</v>
      </c>
      <c r="C33" s="11">
        <v>501</v>
      </c>
      <c r="D33" s="11">
        <v>502</v>
      </c>
      <c r="E33" s="11">
        <v>503</v>
      </c>
      <c r="F33" s="11">
        <v>504</v>
      </c>
      <c r="G33" s="11">
        <v>505</v>
      </c>
      <c r="H33" s="11">
        <v>506</v>
      </c>
      <c r="I33" s="11">
        <v>507</v>
      </c>
      <c r="J33" s="11">
        <v>508</v>
      </c>
      <c r="K33" s="11">
        <v>509</v>
      </c>
      <c r="L33" s="11">
        <v>510</v>
      </c>
      <c r="M33" s="11">
        <v>511</v>
      </c>
      <c r="N33" s="11">
        <v>512</v>
      </c>
      <c r="O33" s="11">
        <v>513</v>
      </c>
      <c r="P33" s="11">
        <v>514</v>
      </c>
      <c r="Q33" s="11">
        <v>515</v>
      </c>
      <c r="R33" s="11">
        <v>516</v>
      </c>
      <c r="S33" s="11">
        <v>517</v>
      </c>
      <c r="T33" s="11">
        <v>518</v>
      </c>
      <c r="U33" s="11">
        <v>519</v>
      </c>
      <c r="V33" s="11">
        <v>520</v>
      </c>
      <c r="W33" s="11">
        <v>521</v>
      </c>
      <c r="X33" s="11">
        <v>522</v>
      </c>
      <c r="Y33" s="11">
        <v>523</v>
      </c>
      <c r="Z33" s="11">
        <v>524</v>
      </c>
      <c r="AA33" s="11">
        <v>525</v>
      </c>
      <c r="AB33" s="11">
        <v>526</v>
      </c>
      <c r="AC33" s="11">
        <v>527</v>
      </c>
      <c r="AD33" s="11">
        <v>528</v>
      </c>
      <c r="AE33" s="11">
        <v>529</v>
      </c>
      <c r="AF33" s="11">
        <v>530</v>
      </c>
    </row>
    <row r="34" spans="1:32" ht="15" customHeight="1">
      <c r="A34" s="11" t="s">
        <v>52</v>
      </c>
      <c r="B34" s="2">
        <v>5.1600001752376556E-2</v>
      </c>
      <c r="C34" s="2">
        <v>5.1899999380111694E-2</v>
      </c>
      <c r="D34" s="2">
        <v>5.299999937415123E-2</v>
      </c>
      <c r="E34" s="2">
        <v>5.3599998354911804E-2</v>
      </c>
      <c r="F34" s="2">
        <v>5.4499998688697815E-2</v>
      </c>
      <c r="G34" s="2">
        <v>5.4999999701976776E-2</v>
      </c>
      <c r="H34" s="2">
        <v>5.5500000715255737E-2</v>
      </c>
      <c r="I34" s="2">
        <v>5.6099999696016312E-2</v>
      </c>
      <c r="J34" s="2">
        <v>5.6699998676776886E-2</v>
      </c>
      <c r="K34" s="2">
        <v>5.7199999690055847E-2</v>
      </c>
      <c r="L34" s="2">
        <v>5.820000171661377E-2</v>
      </c>
      <c r="M34" s="2">
        <v>5.8800000697374344E-2</v>
      </c>
      <c r="N34" s="2">
        <v>5.9300001710653305E-2</v>
      </c>
      <c r="O34" s="2">
        <v>5.9799998998641968E-2</v>
      </c>
      <c r="P34" s="2">
        <v>6.0400001704692841E-2</v>
      </c>
      <c r="Q34" s="2">
        <v>6.0600001364946365E-2</v>
      </c>
      <c r="R34" s="2">
        <v>6.1000000685453415E-2</v>
      </c>
      <c r="S34" s="2">
        <v>6.1599999666213989E-2</v>
      </c>
      <c r="T34" s="2">
        <v>6.210000067949295E-2</v>
      </c>
      <c r="U34" s="2">
        <v>6.2399998307228088E-2</v>
      </c>
      <c r="V34" s="2">
        <v>6.2799997627735138E-2</v>
      </c>
      <c r="W34" s="2">
        <v>6.3100002706050873E-2</v>
      </c>
      <c r="X34" s="2">
        <v>6.3100002706050873E-2</v>
      </c>
      <c r="Y34" s="2">
        <v>6.3699997961521149E-2</v>
      </c>
      <c r="Z34" s="2">
        <v>6.4099997282028198E-2</v>
      </c>
      <c r="AA34" s="2">
        <v>6.419999897480011E-2</v>
      </c>
      <c r="AB34" s="2">
        <v>6.4000003039836884E-2</v>
      </c>
      <c r="AC34" s="2">
        <v>6.3900001347064972E-2</v>
      </c>
      <c r="AD34" s="2">
        <v>6.3500002026557922E-2</v>
      </c>
      <c r="AE34" s="2">
        <v>6.379999965429306E-2</v>
      </c>
      <c r="AF34" s="2">
        <v>6.3199996948242188E-2</v>
      </c>
    </row>
    <row r="35" spans="1:32" ht="15" customHeight="1">
      <c r="A35" s="4" t="s">
        <v>35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" customHeight="1">
      <c r="A36" s="8" t="s">
        <v>36</v>
      </c>
      <c r="B36" s="8">
        <v>500</v>
      </c>
      <c r="C36" s="8">
        <v>501</v>
      </c>
      <c r="D36" s="8">
        <v>502</v>
      </c>
      <c r="E36" s="8">
        <v>503</v>
      </c>
      <c r="F36" s="8">
        <v>504</v>
      </c>
      <c r="G36" s="8">
        <v>505</v>
      </c>
      <c r="H36" s="8">
        <v>506</v>
      </c>
      <c r="I36" s="8">
        <v>507</v>
      </c>
      <c r="J36" s="8">
        <v>508</v>
      </c>
      <c r="K36" s="8">
        <v>509</v>
      </c>
      <c r="L36" s="8">
        <v>510</v>
      </c>
      <c r="M36" s="8">
        <v>511</v>
      </c>
      <c r="N36" s="8">
        <v>512</v>
      </c>
      <c r="O36" s="8">
        <v>513</v>
      </c>
      <c r="P36" s="8">
        <v>514</v>
      </c>
      <c r="Q36" s="8">
        <v>515</v>
      </c>
      <c r="R36" s="8">
        <v>516</v>
      </c>
      <c r="S36" s="8">
        <v>517</v>
      </c>
      <c r="T36" s="8">
        <v>518</v>
      </c>
      <c r="U36" s="8">
        <v>519</v>
      </c>
      <c r="V36" s="8">
        <v>520</v>
      </c>
      <c r="W36" s="8">
        <v>521</v>
      </c>
      <c r="X36" s="8">
        <v>522</v>
      </c>
      <c r="Y36" s="8">
        <v>523</v>
      </c>
      <c r="Z36" s="8">
        <v>524</v>
      </c>
      <c r="AA36" s="8">
        <v>525</v>
      </c>
      <c r="AB36" s="8">
        <v>526</v>
      </c>
      <c r="AC36" s="8">
        <v>527</v>
      </c>
      <c r="AD36" s="8">
        <v>528</v>
      </c>
      <c r="AE36" s="8">
        <v>529</v>
      </c>
      <c r="AF36" s="8">
        <v>530</v>
      </c>
    </row>
    <row r="37" spans="1:32" ht="15" customHeight="1">
      <c r="A37" s="8" t="s">
        <v>53</v>
      </c>
      <c r="B37" s="9">
        <v>3.4299999475479126E-2</v>
      </c>
      <c r="C37" s="7">
        <v>3.4499999135732651E-2</v>
      </c>
      <c r="D37" s="7">
        <v>3.48999984562397E-2</v>
      </c>
      <c r="E37" s="7">
        <v>3.5500001162290573E-2</v>
      </c>
      <c r="F37" s="7">
        <v>3.5599999129772186E-2</v>
      </c>
      <c r="G37" s="7">
        <v>3.5900000482797623E-2</v>
      </c>
      <c r="H37" s="7">
        <v>3.6299999803304672E-2</v>
      </c>
      <c r="I37" s="7">
        <v>3.6600001156330109E-2</v>
      </c>
      <c r="J37" s="7">
        <v>3.6899998784065247E-2</v>
      </c>
      <c r="K37" s="7">
        <v>3.7000000476837158E-2</v>
      </c>
      <c r="L37" s="7">
        <v>3.7700001150369644E-2</v>
      </c>
      <c r="M37" s="7">
        <v>3.7900000810623169E-2</v>
      </c>
      <c r="N37" s="7">
        <v>3.8100000470876694E-2</v>
      </c>
      <c r="O37" s="7">
        <v>3.840000182390213E-2</v>
      </c>
      <c r="P37" s="7">
        <v>3.880000114440918E-2</v>
      </c>
      <c r="Q37" s="7">
        <v>3.8899999111890793E-2</v>
      </c>
      <c r="R37" s="7">
        <v>3.9200000464916229E-2</v>
      </c>
      <c r="S37" s="7">
        <v>3.9299998432397842E-2</v>
      </c>
      <c r="T37" s="7">
        <v>3.9500001817941666E-2</v>
      </c>
      <c r="U37" s="7">
        <v>3.9799999445676804E-2</v>
      </c>
      <c r="V37" s="7">
        <v>3.9900001138448715E-2</v>
      </c>
      <c r="W37" s="7">
        <v>3.9900001138448715E-2</v>
      </c>
      <c r="X37" s="7">
        <v>4.0199998766183853E-2</v>
      </c>
      <c r="Y37" s="7">
        <v>4.0199998766183853E-2</v>
      </c>
      <c r="Z37" s="7">
        <v>4.0699999779462814E-2</v>
      </c>
      <c r="AA37" s="7">
        <v>4.0800001472234726E-2</v>
      </c>
      <c r="AB37" s="7">
        <v>4.0300000458955765E-2</v>
      </c>
      <c r="AC37" s="7">
        <v>4.0399998426437378E-2</v>
      </c>
      <c r="AD37" s="7">
        <v>4.0399998426437378E-2</v>
      </c>
      <c r="AE37" s="7">
        <v>4.0199998766183853E-2</v>
      </c>
      <c r="AF37" s="7">
        <v>4.0300000458955765E-2</v>
      </c>
    </row>
    <row r="38" spans="1:32" ht="15" customHeight="1">
      <c r="A38" s="10" t="s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" customHeight="1">
      <c r="A39" s="8" t="s">
        <v>38</v>
      </c>
      <c r="B39" s="8">
        <v>500</v>
      </c>
      <c r="C39" s="8">
        <v>501</v>
      </c>
      <c r="D39" s="8">
        <v>502</v>
      </c>
      <c r="E39" s="8">
        <v>503</v>
      </c>
      <c r="F39" s="8">
        <v>504</v>
      </c>
      <c r="G39" s="8">
        <v>505</v>
      </c>
      <c r="H39" s="8">
        <v>506</v>
      </c>
      <c r="I39" s="8">
        <v>507</v>
      </c>
      <c r="J39" s="8">
        <v>508</v>
      </c>
      <c r="K39" s="8">
        <v>509</v>
      </c>
      <c r="L39" s="8">
        <v>510</v>
      </c>
      <c r="M39" s="8">
        <v>511</v>
      </c>
      <c r="N39" s="8">
        <v>512</v>
      </c>
      <c r="O39" s="8">
        <v>513</v>
      </c>
      <c r="P39" s="8">
        <v>514</v>
      </c>
      <c r="Q39" s="8">
        <v>515</v>
      </c>
      <c r="R39" s="8">
        <v>516</v>
      </c>
      <c r="S39" s="8">
        <v>517</v>
      </c>
      <c r="T39" s="8">
        <v>518</v>
      </c>
      <c r="U39" s="8">
        <v>519</v>
      </c>
      <c r="V39" s="8">
        <v>520</v>
      </c>
      <c r="W39" s="8">
        <v>521</v>
      </c>
      <c r="X39" s="8">
        <v>522</v>
      </c>
      <c r="Y39" s="8">
        <v>523</v>
      </c>
      <c r="Z39" s="8">
        <v>524</v>
      </c>
      <c r="AA39" s="8">
        <v>525</v>
      </c>
      <c r="AB39" s="8">
        <v>526</v>
      </c>
      <c r="AC39" s="8">
        <v>527</v>
      </c>
      <c r="AD39" s="8">
        <v>528</v>
      </c>
      <c r="AE39" s="8">
        <v>529</v>
      </c>
      <c r="AF39" s="8">
        <v>530</v>
      </c>
    </row>
    <row r="40" spans="1:32" ht="15" customHeight="1">
      <c r="A40" s="8" t="s">
        <v>54</v>
      </c>
      <c r="B40" s="9">
        <v>8.2900002598762512E-2</v>
      </c>
      <c r="C40" s="7">
        <v>8.3499997854232788E-2</v>
      </c>
      <c r="D40" s="7">
        <v>8.529999852180481E-2</v>
      </c>
      <c r="E40" s="7">
        <v>8.6300000548362732E-2</v>
      </c>
      <c r="F40" s="7">
        <v>8.7499998509883881E-2</v>
      </c>
      <c r="G40" s="7">
        <v>8.8200002908706665E-2</v>
      </c>
      <c r="H40" s="7">
        <v>8.8799998164176941E-2</v>
      </c>
      <c r="I40" s="7">
        <v>9.0000003576278687E-2</v>
      </c>
      <c r="J40" s="7">
        <v>9.1099999845027924E-2</v>
      </c>
      <c r="K40" s="7">
        <v>9.1799996793270111E-2</v>
      </c>
      <c r="L40" s="7">
        <v>9.3299999833106995E-2</v>
      </c>
      <c r="M40" s="7">
        <v>9.3699999153614044E-2</v>
      </c>
      <c r="N40" s="7">
        <v>9.4400003552436829E-2</v>
      </c>
      <c r="O40" s="7">
        <v>9.4999998807907104E-2</v>
      </c>
      <c r="P40" s="7">
        <v>9.6000000834465027E-2</v>
      </c>
      <c r="Q40" s="7">
        <v>9.6900001168251038E-2</v>
      </c>
      <c r="R40" s="7">
        <v>9.7400002181529999E-2</v>
      </c>
      <c r="S40" s="7">
        <v>9.7800001502037048E-2</v>
      </c>
      <c r="T40" s="7">
        <v>9.8200000822544098E-2</v>
      </c>
      <c r="U40" s="7">
        <v>9.9100001156330109E-2</v>
      </c>
      <c r="V40" s="7">
        <v>9.9299997091293335E-2</v>
      </c>
      <c r="W40" s="7">
        <v>9.9399998784065247E-2</v>
      </c>
      <c r="X40" s="7">
        <v>0.10010000318288803</v>
      </c>
      <c r="Y40" s="7">
        <v>0.10019999742507935</v>
      </c>
      <c r="Z40" s="7">
        <v>0.1005999967455864</v>
      </c>
      <c r="AA40" s="7">
        <v>0.10069999843835831</v>
      </c>
      <c r="AB40" s="7">
        <v>0.10050000250339508</v>
      </c>
      <c r="AC40" s="7">
        <v>0.10029999911785126</v>
      </c>
      <c r="AD40" s="7">
        <v>0.10000000149011612</v>
      </c>
      <c r="AE40" s="7">
        <v>9.9699996411800385E-2</v>
      </c>
      <c r="AF40" s="7">
        <v>9.960000216960907E-2</v>
      </c>
    </row>
    <row r="41" spans="1:32" ht="15" customHeight="1">
      <c r="A41" s="10" t="s">
        <v>35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" customHeight="1">
      <c r="A42" s="8" t="s">
        <v>39</v>
      </c>
      <c r="B42" s="8">
        <v>500</v>
      </c>
      <c r="C42" s="8">
        <v>501</v>
      </c>
      <c r="D42" s="8">
        <v>502</v>
      </c>
      <c r="E42" s="8">
        <v>503</v>
      </c>
      <c r="F42" s="8">
        <v>504</v>
      </c>
      <c r="G42" s="8">
        <v>505</v>
      </c>
      <c r="H42" s="8">
        <v>506</v>
      </c>
      <c r="I42" s="8">
        <v>507</v>
      </c>
      <c r="J42" s="8">
        <v>508</v>
      </c>
      <c r="K42" s="8">
        <v>509</v>
      </c>
      <c r="L42" s="8">
        <v>510</v>
      </c>
      <c r="M42" s="8">
        <v>511</v>
      </c>
      <c r="N42" s="8">
        <v>512</v>
      </c>
      <c r="O42" s="8">
        <v>513</v>
      </c>
      <c r="P42" s="8">
        <v>514</v>
      </c>
      <c r="Q42" s="8">
        <v>515</v>
      </c>
      <c r="R42" s="8">
        <v>516</v>
      </c>
      <c r="S42" s="8">
        <v>517</v>
      </c>
      <c r="T42" s="8">
        <v>518</v>
      </c>
      <c r="U42" s="8">
        <v>519</v>
      </c>
      <c r="V42" s="8">
        <v>520</v>
      </c>
      <c r="W42" s="8">
        <v>521</v>
      </c>
      <c r="X42" s="8">
        <v>522</v>
      </c>
      <c r="Y42" s="8">
        <v>523</v>
      </c>
      <c r="Z42" s="8">
        <v>524</v>
      </c>
      <c r="AA42" s="8">
        <v>525</v>
      </c>
      <c r="AB42" s="8">
        <v>526</v>
      </c>
      <c r="AC42" s="8">
        <v>527</v>
      </c>
      <c r="AD42" s="8">
        <v>528</v>
      </c>
      <c r="AE42" s="8">
        <v>529</v>
      </c>
      <c r="AF42" s="8">
        <v>530</v>
      </c>
    </row>
    <row r="43" spans="1:32" ht="15" customHeight="1">
      <c r="A43" s="8" t="s">
        <v>55</v>
      </c>
      <c r="B43" s="9">
        <v>5.1199998706579208E-2</v>
      </c>
      <c r="C43" s="7">
        <v>5.1399998366832733E-2</v>
      </c>
      <c r="D43" s="7">
        <v>5.2299998700618744E-2</v>
      </c>
      <c r="E43" s="7">
        <v>5.299999937415123E-2</v>
      </c>
      <c r="F43" s="7">
        <v>5.3500000387430191E-2</v>
      </c>
      <c r="G43" s="7">
        <v>5.4000001400709152E-2</v>
      </c>
      <c r="H43" s="7">
        <v>5.4400000721216202E-2</v>
      </c>
      <c r="I43" s="7">
        <v>5.4999999701976776E-2</v>
      </c>
      <c r="J43" s="7">
        <v>5.559999868273735E-2</v>
      </c>
      <c r="K43" s="7">
        <v>5.5799998342990875E-2</v>
      </c>
      <c r="L43" s="7">
        <v>5.6499999016523361E-2</v>
      </c>
      <c r="M43" s="7">
        <v>5.6699998676776886E-2</v>
      </c>
      <c r="N43" s="7">
        <v>5.7000000029802322E-2</v>
      </c>
      <c r="O43" s="7">
        <v>5.7500001043081284E-2</v>
      </c>
      <c r="P43" s="7">
        <v>5.820000171661377E-2</v>
      </c>
      <c r="Q43" s="7">
        <v>5.8499999344348907E-2</v>
      </c>
      <c r="R43" s="7">
        <v>5.8499999344348907E-2</v>
      </c>
      <c r="S43" s="7">
        <v>5.9200000017881393E-2</v>
      </c>
      <c r="T43" s="7">
        <v>5.9399999678134918E-2</v>
      </c>
      <c r="U43" s="7">
        <v>5.9700001031160355E-2</v>
      </c>
      <c r="V43" s="7">
        <v>5.9599999338388443E-2</v>
      </c>
      <c r="W43" s="7">
        <v>5.9999998658895493E-2</v>
      </c>
      <c r="X43" s="7">
        <v>6.0100000351667404E-2</v>
      </c>
      <c r="Y43" s="7">
        <v>6.0100000351667404E-2</v>
      </c>
      <c r="Z43" s="7">
        <v>6.0600001364946365E-2</v>
      </c>
      <c r="AA43" s="7">
        <v>6.0499999672174454E-2</v>
      </c>
      <c r="AB43" s="7">
        <v>6.0499999672174454E-2</v>
      </c>
      <c r="AC43" s="7">
        <v>6.0199998319149017E-2</v>
      </c>
      <c r="AD43" s="7">
        <v>5.9999998658895493E-2</v>
      </c>
      <c r="AE43" s="7">
        <v>6.0199998319149017E-2</v>
      </c>
      <c r="AF43" s="7">
        <v>5.9599999338388443E-2</v>
      </c>
    </row>
    <row r="44" spans="1:32" ht="15" customHeight="1">
      <c r="A44" s="10" t="s">
        <v>35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" customHeight="1">
      <c r="A45" s="8" t="s">
        <v>40</v>
      </c>
      <c r="B45" s="8">
        <v>500</v>
      </c>
      <c r="C45" s="8">
        <v>501</v>
      </c>
      <c r="D45" s="8">
        <v>502</v>
      </c>
      <c r="E45" s="8">
        <v>503</v>
      </c>
      <c r="F45" s="8">
        <v>504</v>
      </c>
      <c r="G45" s="8">
        <v>505</v>
      </c>
      <c r="H45" s="8">
        <v>506</v>
      </c>
      <c r="I45" s="8">
        <v>507</v>
      </c>
      <c r="J45" s="8">
        <v>508</v>
      </c>
      <c r="K45" s="8">
        <v>509</v>
      </c>
      <c r="L45" s="8">
        <v>510</v>
      </c>
      <c r="M45" s="8">
        <v>511</v>
      </c>
      <c r="N45" s="8">
        <v>512</v>
      </c>
      <c r="O45" s="8">
        <v>513</v>
      </c>
      <c r="P45" s="8">
        <v>514</v>
      </c>
      <c r="Q45" s="8">
        <v>515</v>
      </c>
      <c r="R45" s="8">
        <v>516</v>
      </c>
      <c r="S45" s="8">
        <v>517</v>
      </c>
      <c r="T45" s="8">
        <v>518</v>
      </c>
      <c r="U45" s="8">
        <v>519</v>
      </c>
      <c r="V45" s="8">
        <v>520</v>
      </c>
      <c r="W45" s="8">
        <v>521</v>
      </c>
      <c r="X45" s="8">
        <v>522</v>
      </c>
      <c r="Y45" s="8">
        <v>523</v>
      </c>
      <c r="Z45" s="8">
        <v>524</v>
      </c>
      <c r="AA45" s="8">
        <v>525</v>
      </c>
      <c r="AB45" s="8">
        <v>526</v>
      </c>
      <c r="AC45" s="8">
        <v>527</v>
      </c>
      <c r="AD45" s="8">
        <v>528</v>
      </c>
      <c r="AE45" s="8">
        <v>529</v>
      </c>
      <c r="AF45" s="8">
        <v>530</v>
      </c>
    </row>
    <row r="46" spans="1:32" ht="15" customHeight="1">
      <c r="A46" s="8" t="s">
        <v>56</v>
      </c>
      <c r="B46" s="9">
        <v>3.5199999809265137E-2</v>
      </c>
      <c r="C46" s="7">
        <v>3.5100001841783524E-2</v>
      </c>
      <c r="D46" s="7">
        <v>3.5700000822544098E-2</v>
      </c>
      <c r="E46" s="7">
        <v>3.5999998450279236E-2</v>
      </c>
      <c r="F46" s="7">
        <v>3.6200001835823059E-2</v>
      </c>
      <c r="G46" s="7">
        <v>3.6400001496076584E-2</v>
      </c>
      <c r="H46" s="7">
        <v>3.6699999123811722E-2</v>
      </c>
      <c r="I46" s="7">
        <v>3.7000000476837158E-2</v>
      </c>
      <c r="J46" s="7">
        <v>3.7099998444318771E-2</v>
      </c>
      <c r="K46" s="7">
        <v>3.7500001490116119E-2</v>
      </c>
      <c r="L46" s="7">
        <v>3.7599999457597733E-2</v>
      </c>
      <c r="M46" s="7">
        <v>3.7700001150369644E-2</v>
      </c>
      <c r="N46" s="7">
        <v>3.8100000470876694E-2</v>
      </c>
      <c r="O46" s="7">
        <v>3.8499999791383743E-2</v>
      </c>
      <c r="P46" s="7">
        <v>3.8499999791383743E-2</v>
      </c>
      <c r="Q46" s="7">
        <v>3.8899999111890793E-2</v>
      </c>
      <c r="R46" s="7">
        <v>3.8899999111890793E-2</v>
      </c>
      <c r="S46" s="7">
        <v>3.880000114440918E-2</v>
      </c>
      <c r="T46" s="7">
        <v>3.9200000464916229E-2</v>
      </c>
      <c r="U46" s="7">
        <v>3.9099998772144318E-2</v>
      </c>
      <c r="V46" s="7">
        <v>3.9500001817941666E-2</v>
      </c>
      <c r="W46" s="7">
        <v>3.9599999785423279E-2</v>
      </c>
      <c r="X46" s="7">
        <v>3.9400000125169754E-2</v>
      </c>
      <c r="Y46" s="7">
        <v>3.970000147819519E-2</v>
      </c>
      <c r="Z46" s="7">
        <v>3.9900001138448715E-2</v>
      </c>
      <c r="AA46" s="7">
        <v>4.0199998766183853E-2</v>
      </c>
      <c r="AB46" s="7">
        <v>3.9900001138448715E-2</v>
      </c>
      <c r="AC46" s="7">
        <v>3.970000147819519E-2</v>
      </c>
      <c r="AD46" s="7">
        <v>3.9500001817941666E-2</v>
      </c>
      <c r="AE46" s="7">
        <v>3.9799999445676804E-2</v>
      </c>
      <c r="AF46" s="7">
        <v>3.9500001817941666E-2</v>
      </c>
    </row>
    <row r="47" spans="1:32" ht="15" customHeight="1">
      <c r="A47" s="10" t="s">
        <v>35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" customHeight="1">
      <c r="A48" s="8" t="s">
        <v>41</v>
      </c>
      <c r="B48" s="8">
        <v>500</v>
      </c>
      <c r="C48" s="8">
        <v>501</v>
      </c>
      <c r="D48" s="8">
        <v>502</v>
      </c>
      <c r="E48" s="8">
        <v>503</v>
      </c>
      <c r="F48" s="8">
        <v>504</v>
      </c>
      <c r="G48" s="8">
        <v>505</v>
      </c>
      <c r="H48" s="8">
        <v>506</v>
      </c>
      <c r="I48" s="8">
        <v>507</v>
      </c>
      <c r="J48" s="8">
        <v>508</v>
      </c>
      <c r="K48" s="8">
        <v>509</v>
      </c>
      <c r="L48" s="8">
        <v>510</v>
      </c>
      <c r="M48" s="8">
        <v>511</v>
      </c>
      <c r="N48" s="8">
        <v>512</v>
      </c>
      <c r="O48" s="8">
        <v>513</v>
      </c>
      <c r="P48" s="8">
        <v>514</v>
      </c>
      <c r="Q48" s="8">
        <v>515</v>
      </c>
      <c r="R48" s="8">
        <v>516</v>
      </c>
      <c r="S48" s="8">
        <v>517</v>
      </c>
      <c r="T48" s="8">
        <v>518</v>
      </c>
      <c r="U48" s="8">
        <v>519</v>
      </c>
      <c r="V48" s="8">
        <v>520</v>
      </c>
      <c r="W48" s="8">
        <v>521</v>
      </c>
      <c r="X48" s="8">
        <v>522</v>
      </c>
      <c r="Y48" s="8">
        <v>523</v>
      </c>
      <c r="Z48" s="8">
        <v>524</v>
      </c>
      <c r="AA48" s="8">
        <v>525</v>
      </c>
      <c r="AB48" s="8">
        <v>526</v>
      </c>
      <c r="AC48" s="8">
        <v>527</v>
      </c>
      <c r="AD48" s="8">
        <v>528</v>
      </c>
      <c r="AE48" s="8">
        <v>529</v>
      </c>
      <c r="AF48" s="8">
        <v>530</v>
      </c>
    </row>
    <row r="49" spans="1:32" ht="15" customHeight="1">
      <c r="A49" s="8" t="s">
        <v>57</v>
      </c>
      <c r="B49" s="9">
        <v>8.1100001931190491E-2</v>
      </c>
      <c r="C49" s="7">
        <v>8.1100001931190491E-2</v>
      </c>
      <c r="D49" s="7">
        <v>8.2299999892711639E-2</v>
      </c>
      <c r="E49" s="7">
        <v>8.2800000905990601E-2</v>
      </c>
      <c r="F49" s="7">
        <v>8.3400003612041473E-2</v>
      </c>
      <c r="G49" s="7">
        <v>8.3700001239776611E-2</v>
      </c>
      <c r="H49" s="7">
        <v>8.3899997174739838E-2</v>
      </c>
      <c r="I49" s="7">
        <v>8.4200002253055573E-2</v>
      </c>
      <c r="J49" s="7">
        <v>8.5000000894069672E-2</v>
      </c>
      <c r="K49" s="7">
        <v>8.5100002586841583E-2</v>
      </c>
      <c r="L49" s="7">
        <v>8.5799999535083771E-2</v>
      </c>
      <c r="M49" s="7">
        <v>8.5900001227855682E-2</v>
      </c>
      <c r="N49" s="7">
        <v>8.5900001227855682E-2</v>
      </c>
      <c r="O49" s="7">
        <v>8.6400002241134644E-2</v>
      </c>
      <c r="P49" s="7">
        <v>8.6900003254413605E-2</v>
      </c>
      <c r="Q49" s="7">
        <v>8.6900003254413605E-2</v>
      </c>
      <c r="R49" s="7">
        <v>8.6699999868869781E-2</v>
      </c>
      <c r="S49" s="7">
        <v>8.7200000882148743E-2</v>
      </c>
      <c r="T49" s="7">
        <v>8.7200000882148743E-2</v>
      </c>
      <c r="U49" s="7">
        <v>8.7200000882148743E-2</v>
      </c>
      <c r="V49" s="7">
        <v>8.7200000882148743E-2</v>
      </c>
      <c r="W49" s="7">
        <v>8.7099999189376831E-2</v>
      </c>
      <c r="X49" s="7">
        <v>8.7099999189376831E-2</v>
      </c>
      <c r="Y49" s="7">
        <v>8.659999817609787E-2</v>
      </c>
      <c r="Z49" s="7">
        <v>8.7099999189376831E-2</v>
      </c>
      <c r="AA49" s="7">
        <v>8.7099999189376831E-2</v>
      </c>
      <c r="AB49" s="7">
        <v>8.6400002241134644E-2</v>
      </c>
      <c r="AC49" s="7">
        <v>8.5799999535083771E-2</v>
      </c>
      <c r="AD49" s="7">
        <v>8.5699997842311859E-2</v>
      </c>
      <c r="AE49" s="7">
        <v>8.5199996829032898E-2</v>
      </c>
      <c r="AF49" s="7">
        <v>8.4799997508525848E-2</v>
      </c>
    </row>
    <row r="50" spans="1:32" ht="15" customHeight="1">
      <c r="A50" s="10" t="s">
        <v>35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" customHeight="1">
      <c r="A51" s="8" t="s">
        <v>42</v>
      </c>
      <c r="B51" s="8">
        <v>500</v>
      </c>
      <c r="C51" s="8">
        <v>501</v>
      </c>
      <c r="D51" s="8">
        <v>502</v>
      </c>
      <c r="E51" s="8">
        <v>503</v>
      </c>
      <c r="F51" s="8">
        <v>504</v>
      </c>
      <c r="G51" s="8">
        <v>505</v>
      </c>
      <c r="H51" s="8">
        <v>506</v>
      </c>
      <c r="I51" s="8">
        <v>507</v>
      </c>
      <c r="J51" s="8">
        <v>508</v>
      </c>
      <c r="K51" s="8">
        <v>509</v>
      </c>
      <c r="L51" s="8">
        <v>510</v>
      </c>
      <c r="M51" s="8">
        <v>511</v>
      </c>
      <c r="N51" s="8">
        <v>512</v>
      </c>
      <c r="O51" s="8">
        <v>513</v>
      </c>
      <c r="P51" s="8">
        <v>514</v>
      </c>
      <c r="Q51" s="8">
        <v>515</v>
      </c>
      <c r="R51" s="8">
        <v>516</v>
      </c>
      <c r="S51" s="8">
        <v>517</v>
      </c>
      <c r="T51" s="8">
        <v>518</v>
      </c>
      <c r="U51" s="8">
        <v>519</v>
      </c>
      <c r="V51" s="8">
        <v>520</v>
      </c>
      <c r="W51" s="8">
        <v>521</v>
      </c>
      <c r="X51" s="8">
        <v>522</v>
      </c>
      <c r="Y51" s="8">
        <v>523</v>
      </c>
      <c r="Z51" s="8">
        <v>524</v>
      </c>
      <c r="AA51" s="8">
        <v>525</v>
      </c>
      <c r="AB51" s="8">
        <v>526</v>
      </c>
      <c r="AC51" s="8">
        <v>527</v>
      </c>
      <c r="AD51" s="8">
        <v>528</v>
      </c>
      <c r="AE51" s="8">
        <v>529</v>
      </c>
      <c r="AF51" s="8">
        <v>530</v>
      </c>
    </row>
    <row r="52" spans="1:32" ht="15" customHeight="1">
      <c r="A52" s="8" t="s">
        <v>58</v>
      </c>
      <c r="B52" s="9">
        <v>5.0099998712539673E-2</v>
      </c>
      <c r="C52" s="7">
        <v>5.0200000405311584E-2</v>
      </c>
      <c r="D52" s="7">
        <v>5.0700001418590546E-2</v>
      </c>
      <c r="E52" s="7">
        <v>5.0799999386072159E-2</v>
      </c>
      <c r="F52" s="7">
        <v>5.1100000739097595E-2</v>
      </c>
      <c r="G52" s="7">
        <v>5.1500000059604645E-2</v>
      </c>
      <c r="H52" s="7">
        <v>5.1600001752376556E-2</v>
      </c>
      <c r="I52" s="7">
        <v>5.1500000059604645E-2</v>
      </c>
      <c r="J52" s="7">
        <v>5.2099999040365219E-2</v>
      </c>
      <c r="K52" s="7">
        <v>5.2299998700618744E-2</v>
      </c>
      <c r="L52" s="7">
        <v>5.260000005364418E-2</v>
      </c>
      <c r="M52" s="7">
        <v>5.2400000393390656E-2</v>
      </c>
      <c r="N52" s="7">
        <v>5.2700001746416092E-2</v>
      </c>
      <c r="O52" s="7">
        <v>5.299999937415123E-2</v>
      </c>
      <c r="P52" s="7">
        <v>5.3199999034404755E-2</v>
      </c>
      <c r="Q52" s="7">
        <v>5.3399998694658279E-2</v>
      </c>
      <c r="R52" s="7">
        <v>5.3199999034404755E-2</v>
      </c>
      <c r="S52" s="7">
        <v>5.3100001066923141E-2</v>
      </c>
      <c r="T52" s="7">
        <v>5.3500000387430191E-2</v>
      </c>
      <c r="U52" s="7">
        <v>5.3399998694658279E-2</v>
      </c>
      <c r="V52" s="7">
        <v>5.3300000727176666E-2</v>
      </c>
      <c r="W52" s="7">
        <v>5.3500000387430191E-2</v>
      </c>
      <c r="X52" s="7">
        <v>5.3300000727176666E-2</v>
      </c>
      <c r="Y52" s="7">
        <v>5.3399998694658279E-2</v>
      </c>
      <c r="Z52" s="7">
        <v>5.3500000387430191E-2</v>
      </c>
      <c r="AA52" s="7">
        <v>5.3800001740455627E-2</v>
      </c>
      <c r="AB52" s="7">
        <v>5.3100001066923141E-2</v>
      </c>
      <c r="AC52" s="7">
        <v>5.2700001746416092E-2</v>
      </c>
      <c r="AD52" s="7">
        <v>5.299999937415123E-2</v>
      </c>
      <c r="AE52" s="7">
        <v>5.2499998360872269E-2</v>
      </c>
      <c r="AF52" s="7">
        <v>5.2400000393390656E-2</v>
      </c>
    </row>
    <row r="53" spans="1:32" ht="15" customHeight="1">
      <c r="A53" s="10" t="s">
        <v>35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" customHeight="1">
      <c r="A54" s="8" t="s">
        <v>43</v>
      </c>
      <c r="B54" s="8">
        <v>500</v>
      </c>
      <c r="C54" s="8">
        <v>501</v>
      </c>
      <c r="D54" s="8">
        <v>502</v>
      </c>
      <c r="E54" s="8">
        <v>503</v>
      </c>
      <c r="F54" s="8">
        <v>504</v>
      </c>
      <c r="G54" s="8">
        <v>505</v>
      </c>
      <c r="H54" s="8">
        <v>506</v>
      </c>
      <c r="I54" s="8">
        <v>507</v>
      </c>
      <c r="J54" s="8">
        <v>508</v>
      </c>
      <c r="K54" s="8">
        <v>509</v>
      </c>
      <c r="L54" s="8">
        <v>510</v>
      </c>
      <c r="M54" s="8">
        <v>511</v>
      </c>
      <c r="N54" s="8">
        <v>512</v>
      </c>
      <c r="O54" s="8">
        <v>513</v>
      </c>
      <c r="P54" s="8">
        <v>514</v>
      </c>
      <c r="Q54" s="8">
        <v>515</v>
      </c>
      <c r="R54" s="8">
        <v>516</v>
      </c>
      <c r="S54" s="8">
        <v>517</v>
      </c>
      <c r="T54" s="8">
        <v>518</v>
      </c>
      <c r="U54" s="8">
        <v>519</v>
      </c>
      <c r="V54" s="8">
        <v>520</v>
      </c>
      <c r="W54" s="8">
        <v>521</v>
      </c>
      <c r="X54" s="8">
        <v>522</v>
      </c>
      <c r="Y54" s="8">
        <v>523</v>
      </c>
      <c r="Z54" s="8">
        <v>524</v>
      </c>
      <c r="AA54" s="8">
        <v>525</v>
      </c>
      <c r="AB54" s="8">
        <v>526</v>
      </c>
      <c r="AC54" s="8">
        <v>527</v>
      </c>
      <c r="AD54" s="8">
        <v>528</v>
      </c>
      <c r="AE54" s="8">
        <v>529</v>
      </c>
      <c r="AF54" s="8">
        <v>530</v>
      </c>
    </row>
    <row r="55" spans="1:32" ht="15" customHeight="1">
      <c r="A55" s="8" t="s">
        <v>59</v>
      </c>
      <c r="B55" s="9">
        <v>3.4400001168251038E-2</v>
      </c>
      <c r="C55" s="7">
        <v>3.4600000828504562E-2</v>
      </c>
      <c r="D55" s="7">
        <v>3.4800000488758087E-2</v>
      </c>
      <c r="E55" s="7">
        <v>3.5000000149011612E-2</v>
      </c>
      <c r="F55" s="7">
        <v>3.5000000149011612E-2</v>
      </c>
      <c r="G55" s="7">
        <v>3.5199999809265137E-2</v>
      </c>
      <c r="H55" s="7">
        <v>3.5300001502037048E-2</v>
      </c>
      <c r="I55" s="7">
        <v>3.5500001162290573E-2</v>
      </c>
      <c r="J55" s="7">
        <v>3.5500001162290573E-2</v>
      </c>
      <c r="K55" s="7">
        <v>3.5700000822544098E-2</v>
      </c>
      <c r="L55" s="7">
        <v>3.5700000822544098E-2</v>
      </c>
      <c r="M55" s="7">
        <v>3.5900000482797623E-2</v>
      </c>
      <c r="N55" s="7">
        <v>3.5799998790025711E-2</v>
      </c>
      <c r="O55" s="7">
        <v>3.5999998450279236E-2</v>
      </c>
      <c r="P55" s="7">
        <v>3.6100000143051147E-2</v>
      </c>
      <c r="Q55" s="7">
        <v>3.6100000143051147E-2</v>
      </c>
      <c r="R55" s="7">
        <v>3.6100000143051147E-2</v>
      </c>
      <c r="S55" s="7">
        <v>3.6299999803304672E-2</v>
      </c>
      <c r="T55" s="7">
        <v>3.6299999803304672E-2</v>
      </c>
      <c r="U55" s="7">
        <v>3.6600001156330109E-2</v>
      </c>
      <c r="V55" s="7">
        <v>3.6100000143051147E-2</v>
      </c>
      <c r="W55" s="7">
        <v>3.6200001835823059E-2</v>
      </c>
      <c r="X55" s="7">
        <v>3.6400001496076584E-2</v>
      </c>
      <c r="Y55" s="7">
        <v>3.6200001835823059E-2</v>
      </c>
      <c r="Z55" s="7">
        <v>3.6499999463558197E-2</v>
      </c>
      <c r="AA55" s="7">
        <v>3.6699999123811722E-2</v>
      </c>
      <c r="AB55" s="7">
        <v>3.6600001156330109E-2</v>
      </c>
      <c r="AC55" s="7">
        <v>3.6400001496076584E-2</v>
      </c>
      <c r="AD55" s="7">
        <v>3.6299999803304672E-2</v>
      </c>
      <c r="AE55" s="7">
        <v>3.5999998450279236E-2</v>
      </c>
      <c r="AF55" s="7">
        <v>3.5799998790025711E-2</v>
      </c>
    </row>
    <row r="56" spans="1:32" ht="15" customHeight="1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" customHeight="1">
      <c r="A57" s="2" t="s">
        <v>47</v>
      </c>
      <c r="B57" s="2" t="s">
        <v>60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</sheetData>
  <pageMargins left="0.70000004768371582" right="0.70000004768371582" top="0.75" bottom="0.75" header="0.30000001192092896" footer="0.30000001192092896"/>
  <pageSetup orientation="landscape" useFirstPageNumber="1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M84"/>
  <sheetViews>
    <sheetView tabSelected="1" workbookViewId="0">
      <selection activeCell="F4" sqref="F4"/>
    </sheetView>
  </sheetViews>
  <sheetFormatPr baseColWidth="10" defaultRowHeight="13" x14ac:dyDescent="0"/>
  <cols>
    <col min="1" max="1" width="6.140625" customWidth="1"/>
    <col min="2" max="2" width="12.42578125" customWidth="1"/>
    <col min="3" max="3" width="10.7109375" customWidth="1"/>
    <col min="4" max="4" width="10.140625" customWidth="1"/>
    <col min="5" max="5" width="14.7109375" customWidth="1"/>
    <col min="10" max="10" width="7.140625" customWidth="1"/>
    <col min="11" max="11" width="18" customWidth="1"/>
    <col min="12" max="12" width="8.85546875" customWidth="1"/>
    <col min="13" max="13" width="7.5703125" customWidth="1"/>
  </cols>
  <sheetData>
    <row r="3" spans="1:13">
      <c r="A3" t="s">
        <v>64</v>
      </c>
      <c r="B3" t="s">
        <v>77</v>
      </c>
      <c r="C3" t="s">
        <v>76</v>
      </c>
      <c r="D3" t="s">
        <v>75</v>
      </c>
      <c r="E3" t="s">
        <v>61</v>
      </c>
      <c r="F3" t="s">
        <v>62</v>
      </c>
      <c r="G3" t="s">
        <v>74</v>
      </c>
      <c r="H3" t="s">
        <v>65</v>
      </c>
      <c r="I3" t="s">
        <v>66</v>
      </c>
      <c r="J3" t="s">
        <v>73</v>
      </c>
      <c r="K3" t="s">
        <v>63</v>
      </c>
      <c r="L3" t="s">
        <v>82</v>
      </c>
      <c r="M3" t="s">
        <v>81</v>
      </c>
    </row>
    <row r="4" spans="1:13" ht="14">
      <c r="A4">
        <v>1</v>
      </c>
      <c r="B4" t="s">
        <v>80</v>
      </c>
      <c r="C4">
        <v>10</v>
      </c>
      <c r="D4">
        <v>1.1000000000000001</v>
      </c>
      <c r="E4" s="7">
        <v>8.320000022649765E-2</v>
      </c>
      <c r="F4">
        <f>14.57*E4-0.2757</f>
        <v>0.9365240033000708</v>
      </c>
      <c r="G4">
        <v>0.98899999999999999</v>
      </c>
      <c r="H4">
        <v>1.1839999999999999</v>
      </c>
      <c r="I4">
        <f>H4-G4</f>
        <v>0.19499999999999995</v>
      </c>
      <c r="J4">
        <f>60+46</f>
        <v>106</v>
      </c>
      <c r="K4">
        <f>I4*1000/((J4/60)*D4*0.015)</f>
        <v>6689.5368782161222</v>
      </c>
      <c r="L4">
        <v>4.0999999999999996</v>
      </c>
      <c r="M4">
        <v>5</v>
      </c>
    </row>
    <row r="5" spans="1:13" ht="14">
      <c r="A5">
        <v>4</v>
      </c>
      <c r="B5" t="s">
        <v>80</v>
      </c>
      <c r="C5">
        <v>10</v>
      </c>
      <c r="D5">
        <v>5</v>
      </c>
      <c r="E5" s="7">
        <v>8.3499997854232788E-2</v>
      </c>
      <c r="F5">
        <f>14.57*E5-0.2757</f>
        <v>0.94089496873617162</v>
      </c>
      <c r="G5">
        <v>1.002</v>
      </c>
      <c r="H5">
        <v>1.254</v>
      </c>
      <c r="I5">
        <f t="shared" ref="I5:I30" si="0">H5-G5</f>
        <v>0.252</v>
      </c>
      <c r="J5">
        <v>19</v>
      </c>
      <c r="K5">
        <f t="shared" ref="K5:K30" si="1">I5*1000/((J5/60)*D5*0.015)</f>
        <v>10610.526315789475</v>
      </c>
      <c r="L5">
        <v>4.5999999999999996</v>
      </c>
      <c r="M5">
        <v>5</v>
      </c>
    </row>
    <row r="6" spans="1:13" ht="14">
      <c r="A6">
        <v>5</v>
      </c>
      <c r="B6" t="s">
        <v>80</v>
      </c>
      <c r="C6">
        <v>10</v>
      </c>
      <c r="D6">
        <v>10</v>
      </c>
      <c r="E6" s="7">
        <v>8.2599997520446777E-2</v>
      </c>
      <c r="F6">
        <f>14.57*E6-0.2757</f>
        <v>0.92778196387290945</v>
      </c>
      <c r="G6">
        <v>0.98799999999999999</v>
      </c>
      <c r="H6">
        <v>1.1919999999999999</v>
      </c>
      <c r="I6">
        <f t="shared" si="0"/>
        <v>0.20399999999999996</v>
      </c>
      <c r="J6">
        <v>10</v>
      </c>
      <c r="K6">
        <f t="shared" si="1"/>
        <v>8159.9999999999991</v>
      </c>
      <c r="L6">
        <v>3.9</v>
      </c>
      <c r="M6">
        <v>5</v>
      </c>
    </row>
    <row r="7" spans="1:13" ht="14">
      <c r="A7">
        <v>10</v>
      </c>
      <c r="B7" t="s">
        <v>80</v>
      </c>
      <c r="C7">
        <v>20</v>
      </c>
      <c r="D7">
        <v>1.1000000000000001</v>
      </c>
      <c r="E7" s="7">
        <v>0.10170000046491623</v>
      </c>
      <c r="F7">
        <f>12.168*E7-0.2305</f>
        <v>1.0069856056571007</v>
      </c>
      <c r="G7">
        <v>0.99099999999999999</v>
      </c>
      <c r="H7">
        <v>1.228</v>
      </c>
      <c r="I7">
        <f t="shared" si="0"/>
        <v>0.23699999999999999</v>
      </c>
      <c r="J7">
        <f>60+29</f>
        <v>89</v>
      </c>
      <c r="K7">
        <f t="shared" si="1"/>
        <v>9683.3503575076611</v>
      </c>
      <c r="L7">
        <v>5</v>
      </c>
      <c r="M7">
        <v>5</v>
      </c>
    </row>
    <row r="8" spans="1:13" ht="14">
      <c r="A8">
        <v>8</v>
      </c>
      <c r="B8" t="s">
        <v>80</v>
      </c>
      <c r="C8">
        <v>20</v>
      </c>
      <c r="D8">
        <v>4.9000000000000004</v>
      </c>
      <c r="E8" s="7">
        <v>9.8399996757507324E-2</v>
      </c>
      <c r="F8">
        <f>12.168*E8-0.2305</f>
        <v>0.9668311605453489</v>
      </c>
      <c r="G8">
        <v>0.98799999999999999</v>
      </c>
      <c r="H8">
        <v>1.19</v>
      </c>
      <c r="I8">
        <f t="shared" si="0"/>
        <v>0.20199999999999996</v>
      </c>
      <c r="J8">
        <v>18</v>
      </c>
      <c r="K8">
        <f t="shared" si="1"/>
        <v>9160.9977324263018</v>
      </c>
      <c r="L8">
        <v>4</v>
      </c>
      <c r="M8">
        <v>5</v>
      </c>
    </row>
    <row r="9" spans="1:13" ht="14">
      <c r="A9">
        <v>6</v>
      </c>
      <c r="B9" t="s">
        <v>80</v>
      </c>
      <c r="C9">
        <v>20</v>
      </c>
      <c r="D9">
        <v>10</v>
      </c>
      <c r="E9" s="7">
        <v>9.8499998450279236E-2</v>
      </c>
      <c r="F9">
        <f>12.168*E9-0.2305</f>
        <v>0.96804798114299773</v>
      </c>
      <c r="G9">
        <v>0.998</v>
      </c>
      <c r="H9">
        <v>1.1930000000000001</v>
      </c>
      <c r="I9">
        <f t="shared" si="0"/>
        <v>0.19500000000000006</v>
      </c>
      <c r="J9">
        <v>9</v>
      </c>
      <c r="K9">
        <f t="shared" si="1"/>
        <v>8666.6666666666697</v>
      </c>
      <c r="L9">
        <v>4.5999999999999996</v>
      </c>
      <c r="M9">
        <v>5</v>
      </c>
    </row>
    <row r="10" spans="1:13" ht="14">
      <c r="A10">
        <v>12</v>
      </c>
      <c r="B10" t="s">
        <v>80</v>
      </c>
      <c r="C10">
        <v>30</v>
      </c>
      <c r="D10">
        <v>0.8</v>
      </c>
      <c r="E10" s="7">
        <v>0.11379999667406082</v>
      </c>
      <c r="F10">
        <f>10.018*E10-0.1653</f>
        <v>0.9747483666807415</v>
      </c>
      <c r="G10">
        <v>0.98599999999999999</v>
      </c>
      <c r="H10">
        <v>1.1830000000000001</v>
      </c>
      <c r="I10">
        <f t="shared" si="0"/>
        <v>0.19700000000000006</v>
      </c>
      <c r="J10">
        <f>2*60+1</f>
        <v>121</v>
      </c>
      <c r="K10">
        <f t="shared" si="1"/>
        <v>8140.4958677685972</v>
      </c>
      <c r="L10">
        <v>4.2</v>
      </c>
      <c r="M10">
        <v>5</v>
      </c>
    </row>
    <row r="11" spans="1:13" ht="14">
      <c r="A11">
        <v>13</v>
      </c>
      <c r="B11" t="s">
        <v>80</v>
      </c>
      <c r="C11">
        <v>30</v>
      </c>
      <c r="D11">
        <v>5</v>
      </c>
      <c r="E11" s="7">
        <v>0.11259999871253967</v>
      </c>
      <c r="F11">
        <f>10.018*E11-0.1653</f>
        <v>0.96272678710222248</v>
      </c>
      <c r="G11">
        <v>0.98899999999999999</v>
      </c>
      <c r="H11">
        <v>1.1930000000000001</v>
      </c>
      <c r="I11">
        <f t="shared" si="0"/>
        <v>0.20400000000000007</v>
      </c>
      <c r="J11">
        <v>38</v>
      </c>
      <c r="K11">
        <f t="shared" si="1"/>
        <v>4294.7368421052652</v>
      </c>
      <c r="L11">
        <v>4.4000000000000004</v>
      </c>
      <c r="M11">
        <v>5</v>
      </c>
    </row>
    <row r="12" spans="1:13" ht="14">
      <c r="A12">
        <v>15</v>
      </c>
      <c r="B12" t="s">
        <v>80</v>
      </c>
      <c r="C12">
        <v>30</v>
      </c>
      <c r="D12">
        <v>9.9</v>
      </c>
      <c r="E12" s="7">
        <v>0.11349999904632568</v>
      </c>
      <c r="F12">
        <f>10.018*E12-0.1653</f>
        <v>0.9717429904460908</v>
      </c>
      <c r="G12">
        <v>0.99199999999999999</v>
      </c>
      <c r="H12">
        <v>1.204</v>
      </c>
      <c r="I12">
        <f t="shared" si="0"/>
        <v>0.21199999999999997</v>
      </c>
      <c r="J12">
        <v>26</v>
      </c>
      <c r="K12">
        <f t="shared" si="1"/>
        <v>3294.4832944832938</v>
      </c>
      <c r="L12">
        <v>3.6</v>
      </c>
      <c r="M12">
        <v>5</v>
      </c>
    </row>
    <row r="13" spans="1:13">
      <c r="A13">
        <v>1</v>
      </c>
      <c r="B13" t="s">
        <v>78</v>
      </c>
      <c r="C13">
        <v>40</v>
      </c>
      <c r="D13">
        <v>0.85</v>
      </c>
      <c r="E13">
        <v>3.9999999105930328E-2</v>
      </c>
      <c r="F13">
        <f>11.589*E13-0.2173</f>
        <v>0.24625998963862661</v>
      </c>
      <c r="G13">
        <v>0.99099999999999999</v>
      </c>
      <c r="H13">
        <v>1.167</v>
      </c>
      <c r="I13">
        <f t="shared" si="0"/>
        <v>0.17600000000000005</v>
      </c>
      <c r="J13">
        <f>5*60+49</f>
        <v>349</v>
      </c>
      <c r="K13">
        <f t="shared" si="1"/>
        <v>2373.1670318557231</v>
      </c>
      <c r="L13">
        <v>1.8</v>
      </c>
      <c r="M13">
        <v>5</v>
      </c>
    </row>
    <row r="14" spans="1:13">
      <c r="A14">
        <v>13</v>
      </c>
      <c r="B14" t="s">
        <v>78</v>
      </c>
      <c r="C14">
        <v>40</v>
      </c>
      <c r="D14">
        <v>1</v>
      </c>
      <c r="E14">
        <v>4.1200000792741776E-2</v>
      </c>
      <c r="F14">
        <f>11.589*E14-0.2173</f>
        <v>0.26016680918708446</v>
      </c>
      <c r="G14">
        <v>0.98899999999999999</v>
      </c>
      <c r="H14">
        <v>1.163</v>
      </c>
      <c r="I14">
        <f t="shared" si="0"/>
        <v>0.17400000000000004</v>
      </c>
      <c r="J14">
        <f>6*60+57</f>
        <v>417</v>
      </c>
      <c r="K14">
        <f t="shared" si="1"/>
        <v>1669.0647482014394</v>
      </c>
      <c r="L14">
        <v>1.4</v>
      </c>
      <c r="M14">
        <v>5</v>
      </c>
    </row>
    <row r="15" spans="1:13">
      <c r="A15">
        <v>2</v>
      </c>
      <c r="B15" t="s">
        <v>78</v>
      </c>
      <c r="C15">
        <v>40</v>
      </c>
      <c r="D15">
        <v>4.9000000000000004</v>
      </c>
      <c r="E15">
        <v>7.2099998593330383E-2</v>
      </c>
      <c r="F15">
        <f>11.589*E15-0.2173</f>
        <v>0.61826688369810578</v>
      </c>
      <c r="G15">
        <v>0.98399999999999999</v>
      </c>
      <c r="H15">
        <v>1.181</v>
      </c>
      <c r="I15">
        <f t="shared" si="0"/>
        <v>0.19700000000000006</v>
      </c>
      <c r="J15">
        <f>3*60+38</f>
        <v>218</v>
      </c>
      <c r="K15">
        <f t="shared" si="1"/>
        <v>737.68957124134079</v>
      </c>
      <c r="L15">
        <v>1.8</v>
      </c>
      <c r="M15">
        <v>5</v>
      </c>
    </row>
    <row r="16" spans="1:13">
      <c r="A16">
        <v>12</v>
      </c>
      <c r="B16" t="s">
        <v>78</v>
      </c>
      <c r="C16">
        <v>40</v>
      </c>
      <c r="D16">
        <v>4.8</v>
      </c>
      <c r="E16">
        <v>3.8499999791383743E-2</v>
      </c>
      <c r="F16">
        <f>11.589*E16-0.2173</f>
        <v>0.22887649758234624</v>
      </c>
      <c r="G16">
        <v>1</v>
      </c>
      <c r="H16">
        <v>1.173</v>
      </c>
      <c r="I16">
        <f t="shared" si="0"/>
        <v>0.17300000000000004</v>
      </c>
      <c r="J16">
        <f>5*60+15</f>
        <v>315</v>
      </c>
      <c r="K16">
        <f t="shared" si="1"/>
        <v>457.67195767195784</v>
      </c>
      <c r="L16">
        <v>1.5</v>
      </c>
      <c r="M16">
        <v>5</v>
      </c>
    </row>
    <row r="17" spans="1:13">
      <c r="A17">
        <v>11</v>
      </c>
      <c r="B17" t="s">
        <v>78</v>
      </c>
      <c r="C17">
        <v>40</v>
      </c>
      <c r="D17">
        <v>9.75</v>
      </c>
      <c r="E17">
        <v>1.9500000402331352E-2</v>
      </c>
      <c r="F17">
        <f>11.589*E17-0.2173</f>
        <v>8.6855046626180543E-3</v>
      </c>
      <c r="G17">
        <v>0.99</v>
      </c>
      <c r="H17">
        <v>1.1539999999999999</v>
      </c>
      <c r="I17">
        <f t="shared" si="0"/>
        <v>0.16399999999999992</v>
      </c>
      <c r="J17">
        <f>4*60+50</f>
        <v>290</v>
      </c>
      <c r="K17">
        <f t="shared" si="1"/>
        <v>232.00707338638364</v>
      </c>
      <c r="L17">
        <v>1.6</v>
      </c>
      <c r="M17">
        <v>5</v>
      </c>
    </row>
    <row r="18" spans="1:13">
      <c r="A18">
        <v>9</v>
      </c>
      <c r="B18" t="s">
        <v>78</v>
      </c>
      <c r="C18">
        <v>50</v>
      </c>
      <c r="D18">
        <v>1.1499999999999999</v>
      </c>
      <c r="E18">
        <v>2.6499999687075615E-2</v>
      </c>
      <c r="F18">
        <f>9.622*E18-0.1733</f>
        <v>8.1682996989041579E-2</v>
      </c>
      <c r="G18">
        <v>0.999</v>
      </c>
      <c r="H18">
        <v>1.169</v>
      </c>
      <c r="I18">
        <f t="shared" si="0"/>
        <v>0.17000000000000004</v>
      </c>
      <c r="J18">
        <f>5*60+13</f>
        <v>313</v>
      </c>
      <c r="K18">
        <f t="shared" si="1"/>
        <v>1889.1512710098627</v>
      </c>
      <c r="L18">
        <v>1.8</v>
      </c>
      <c r="M18">
        <v>5</v>
      </c>
    </row>
    <row r="19" spans="1:13">
      <c r="A19">
        <v>7</v>
      </c>
      <c r="B19" t="s">
        <v>78</v>
      </c>
      <c r="C19">
        <v>50</v>
      </c>
      <c r="D19">
        <v>5</v>
      </c>
      <c r="E19">
        <v>3.0400000512599945E-2</v>
      </c>
      <c r="F19">
        <f>9.622*E19-0.1733</f>
        <v>0.11920880493223668</v>
      </c>
      <c r="G19">
        <v>0.98</v>
      </c>
      <c r="H19">
        <v>1.151</v>
      </c>
      <c r="I19">
        <f t="shared" si="0"/>
        <v>0.17100000000000004</v>
      </c>
      <c r="J19">
        <f>6*60+17</f>
        <v>377</v>
      </c>
      <c r="K19">
        <f t="shared" si="1"/>
        <v>362.86472148541122</v>
      </c>
      <c r="L19">
        <v>1.4</v>
      </c>
      <c r="M19">
        <v>5</v>
      </c>
    </row>
    <row r="20" spans="1:13">
      <c r="A20">
        <v>5</v>
      </c>
      <c r="B20" t="s">
        <v>78</v>
      </c>
      <c r="C20">
        <v>50</v>
      </c>
      <c r="D20">
        <v>9.75</v>
      </c>
      <c r="E20">
        <v>2.0099999383091927E-2</v>
      </c>
      <c r="F20">
        <f>9.622*E20-0.1733</f>
        <v>2.0102194064110512E-2</v>
      </c>
      <c r="G20">
        <v>0.996</v>
      </c>
      <c r="H20">
        <v>1.1839999999999999</v>
      </c>
      <c r="I20">
        <f t="shared" si="0"/>
        <v>0.18799999999999994</v>
      </c>
      <c r="J20">
        <f>5*60+45</f>
        <v>345</v>
      </c>
      <c r="K20">
        <f t="shared" si="1"/>
        <v>223.56001486436261</v>
      </c>
      <c r="L20">
        <v>2</v>
      </c>
      <c r="M20">
        <v>5</v>
      </c>
    </row>
    <row r="21" spans="1:13">
      <c r="A21">
        <v>1</v>
      </c>
      <c r="B21" t="s">
        <v>79</v>
      </c>
      <c r="C21">
        <v>40</v>
      </c>
      <c r="D21">
        <v>1.1000000000000001</v>
      </c>
      <c r="E21">
        <v>0.11159999668598175</v>
      </c>
      <c r="F21">
        <f>11.589*E21-0.2173</f>
        <v>1.0760323615938425</v>
      </c>
      <c r="G21">
        <v>0.99</v>
      </c>
      <c r="H21">
        <v>1.1499999999999999</v>
      </c>
      <c r="I21">
        <f t="shared" si="0"/>
        <v>0.15999999999999992</v>
      </c>
      <c r="J21">
        <f>60+50</f>
        <v>110</v>
      </c>
      <c r="K21">
        <f t="shared" si="1"/>
        <v>5289.2561983471051</v>
      </c>
      <c r="L21">
        <v>2.2000000000000002</v>
      </c>
      <c r="M21">
        <v>4.7</v>
      </c>
    </row>
    <row r="22" spans="1:13">
      <c r="A22">
        <v>3</v>
      </c>
      <c r="B22" t="s">
        <v>79</v>
      </c>
      <c r="C22">
        <v>40</v>
      </c>
      <c r="D22">
        <v>1</v>
      </c>
      <c r="E22">
        <v>9.0800002217292786E-2</v>
      </c>
      <c r="F22">
        <f>11.589*E22-0.2173</f>
        <v>0.83498122569620614</v>
      </c>
      <c r="G22">
        <v>0.99199999999999999</v>
      </c>
      <c r="H22">
        <v>1.1439999999999999</v>
      </c>
      <c r="I22">
        <f t="shared" si="0"/>
        <v>0.15199999999999991</v>
      </c>
      <c r="J22">
        <f>60*2+18</f>
        <v>138</v>
      </c>
      <c r="K22">
        <f t="shared" si="1"/>
        <v>4405.7971014492732</v>
      </c>
      <c r="L22">
        <v>2</v>
      </c>
      <c r="M22">
        <v>4.7</v>
      </c>
    </row>
    <row r="23" spans="1:13">
      <c r="A23">
        <v>4</v>
      </c>
      <c r="B23" t="s">
        <v>79</v>
      </c>
      <c r="C23">
        <v>40</v>
      </c>
      <c r="D23">
        <v>0.9</v>
      </c>
      <c r="E23">
        <v>9.7300000488758087E-2</v>
      </c>
      <c r="F23">
        <f t="shared" ref="F23:F30" si="2">11.589*E23-0.2173</f>
        <v>0.91030970566421754</v>
      </c>
      <c r="G23">
        <v>0.98299999999999998</v>
      </c>
      <c r="H23">
        <v>1.165</v>
      </c>
      <c r="I23">
        <f t="shared" si="0"/>
        <v>0.18200000000000005</v>
      </c>
      <c r="J23">
        <f>2*60+43</f>
        <v>163</v>
      </c>
      <c r="K23">
        <f t="shared" si="1"/>
        <v>4962.5085207907305</v>
      </c>
      <c r="L23">
        <v>2.2000000000000002</v>
      </c>
      <c r="M23">
        <v>4.7</v>
      </c>
    </row>
    <row r="24" spans="1:13">
      <c r="A24">
        <v>5</v>
      </c>
      <c r="B24" t="s">
        <v>79</v>
      </c>
      <c r="C24">
        <v>40</v>
      </c>
      <c r="D24">
        <v>4.8</v>
      </c>
      <c r="E24">
        <v>0.10710000246763229</v>
      </c>
      <c r="F24">
        <f t="shared" si="2"/>
        <v>1.0238819285973906</v>
      </c>
      <c r="G24">
        <v>0.99399999999999999</v>
      </c>
      <c r="H24">
        <v>1.1419999999999999</v>
      </c>
      <c r="I24">
        <f t="shared" si="0"/>
        <v>0.14799999999999991</v>
      </c>
      <c r="J24">
        <f>60+12</f>
        <v>72</v>
      </c>
      <c r="K24">
        <f t="shared" si="1"/>
        <v>1712.9629629629621</v>
      </c>
      <c r="L24">
        <v>2.2000000000000002</v>
      </c>
      <c r="M24">
        <v>4.7</v>
      </c>
    </row>
    <row r="25" spans="1:13">
      <c r="A25">
        <v>6</v>
      </c>
      <c r="B25" t="s">
        <v>79</v>
      </c>
      <c r="C25">
        <v>40</v>
      </c>
      <c r="D25">
        <v>4.8</v>
      </c>
      <c r="E25">
        <v>0.1062999963760376</v>
      </c>
      <c r="F25">
        <f t="shared" si="2"/>
        <v>1.0146106580018996</v>
      </c>
      <c r="G25">
        <v>0.98499999999999999</v>
      </c>
      <c r="H25">
        <v>1.1339999999999999</v>
      </c>
      <c r="I25">
        <f t="shared" si="0"/>
        <v>0.14899999999999991</v>
      </c>
      <c r="J25">
        <v>14</v>
      </c>
      <c r="K25">
        <f t="shared" si="1"/>
        <v>8869.0476190476147</v>
      </c>
      <c r="L25">
        <v>2</v>
      </c>
      <c r="M25">
        <v>4.7</v>
      </c>
    </row>
    <row r="26" spans="1:13">
      <c r="A26">
        <v>7</v>
      </c>
      <c r="B26" t="s">
        <v>79</v>
      </c>
      <c r="C26">
        <v>40</v>
      </c>
      <c r="D26">
        <v>4.8</v>
      </c>
      <c r="E26">
        <v>0.10790000110864639</v>
      </c>
      <c r="F26">
        <f t="shared" si="2"/>
        <v>1.0331531128481031</v>
      </c>
      <c r="G26">
        <v>0.99199999999999999</v>
      </c>
      <c r="H26">
        <v>1.143</v>
      </c>
      <c r="I26">
        <f t="shared" si="0"/>
        <v>0.15100000000000002</v>
      </c>
      <c r="J26">
        <f>60+17</f>
        <v>77</v>
      </c>
      <c r="K26">
        <f t="shared" si="1"/>
        <v>1634.1991341991345</v>
      </c>
      <c r="L26">
        <v>2.2000000000000002</v>
      </c>
      <c r="M26">
        <v>4.7</v>
      </c>
    </row>
    <row r="27" spans="1:13">
      <c r="A27">
        <v>8</v>
      </c>
      <c r="B27" t="s">
        <v>79</v>
      </c>
      <c r="C27">
        <v>40</v>
      </c>
      <c r="D27">
        <v>4.8</v>
      </c>
      <c r="E27">
        <v>0.10790000110864639</v>
      </c>
      <c r="F27">
        <f t="shared" si="2"/>
        <v>1.0331531128481031</v>
      </c>
      <c r="G27">
        <v>1.0009999999999999</v>
      </c>
      <c r="H27">
        <v>1.151</v>
      </c>
      <c r="I27">
        <f t="shared" si="0"/>
        <v>0.15000000000000013</v>
      </c>
      <c r="J27">
        <v>64</v>
      </c>
      <c r="K27">
        <f t="shared" si="1"/>
        <v>1953.125000000002</v>
      </c>
      <c r="L27">
        <v>2.4</v>
      </c>
      <c r="M27">
        <v>4.7</v>
      </c>
    </row>
    <row r="28" spans="1:13">
      <c r="A28">
        <v>11</v>
      </c>
      <c r="B28" t="s">
        <v>79</v>
      </c>
      <c r="C28">
        <v>40</v>
      </c>
      <c r="D28">
        <v>9.8000000000000007</v>
      </c>
      <c r="E28">
        <v>3.2400000840425491E-2</v>
      </c>
      <c r="F28">
        <f t="shared" si="2"/>
        <v>0.15818360973969103</v>
      </c>
      <c r="G28">
        <v>0.98199999999999998</v>
      </c>
      <c r="H28">
        <v>1.125</v>
      </c>
      <c r="I28">
        <f t="shared" si="0"/>
        <v>0.14300000000000002</v>
      </c>
      <c r="J28">
        <f>60+52</f>
        <v>112</v>
      </c>
      <c r="K28">
        <f t="shared" si="1"/>
        <v>521.13702623906704</v>
      </c>
      <c r="L28">
        <v>2</v>
      </c>
      <c r="M28">
        <v>4.7</v>
      </c>
    </row>
    <row r="29" spans="1:13">
      <c r="A29">
        <v>12</v>
      </c>
      <c r="B29" t="s">
        <v>79</v>
      </c>
      <c r="C29">
        <v>40</v>
      </c>
      <c r="D29">
        <v>9.8000000000000007</v>
      </c>
      <c r="E29">
        <v>3.1399998813867569E-2</v>
      </c>
      <c r="F29">
        <f t="shared" si="2"/>
        <v>0.14659458625391125</v>
      </c>
      <c r="G29">
        <v>0.98699999999999999</v>
      </c>
      <c r="H29">
        <v>1.1659999999999999</v>
      </c>
      <c r="I29">
        <f t="shared" si="0"/>
        <v>0.17899999999999994</v>
      </c>
      <c r="J29">
        <f>60*2+23</f>
        <v>143</v>
      </c>
      <c r="K29">
        <f t="shared" si="1"/>
        <v>510.91765377479641</v>
      </c>
      <c r="L29">
        <v>2.2000000000000002</v>
      </c>
      <c r="M29">
        <v>4.7</v>
      </c>
    </row>
    <row r="30" spans="1:13">
      <c r="A30">
        <v>15</v>
      </c>
      <c r="B30" t="s">
        <v>79</v>
      </c>
      <c r="C30">
        <v>40</v>
      </c>
      <c r="D30">
        <v>9.75</v>
      </c>
      <c r="E30">
        <v>2.9699999839067459E-2</v>
      </c>
      <c r="F30">
        <f t="shared" si="2"/>
        <v>0.12689329813495281</v>
      </c>
      <c r="G30">
        <v>0.98699999999999999</v>
      </c>
      <c r="H30">
        <v>1.161</v>
      </c>
      <c r="I30">
        <f t="shared" si="0"/>
        <v>0.17400000000000004</v>
      </c>
      <c r="J30">
        <f>2*60+30</f>
        <v>150</v>
      </c>
      <c r="K30">
        <f t="shared" si="1"/>
        <v>475.89743589743608</v>
      </c>
      <c r="L30">
        <v>2</v>
      </c>
      <c r="M30">
        <v>4.7</v>
      </c>
    </row>
    <row r="31" spans="1:13" ht="14">
      <c r="B31" s="2"/>
    </row>
    <row r="32" spans="1:13" ht="14">
      <c r="A32" s="12">
        <v>525</v>
      </c>
      <c r="B32" s="8"/>
    </row>
    <row r="33" spans="1:5" ht="14">
      <c r="A33">
        <v>0.11159999668598175</v>
      </c>
      <c r="B33" s="7"/>
      <c r="D33" t="s">
        <v>71</v>
      </c>
    </row>
    <row r="34" spans="1:5" ht="14">
      <c r="B34" s="4"/>
      <c r="D34">
        <v>1</v>
      </c>
      <c r="E34" s="2">
        <v>0.11749999970197678</v>
      </c>
    </row>
    <row r="35" spans="1:5" ht="14">
      <c r="A35" s="12">
        <v>525</v>
      </c>
      <c r="B35" s="8"/>
      <c r="D35">
        <v>0.5</v>
      </c>
      <c r="E35" s="2">
        <v>6.419999897480011E-2</v>
      </c>
    </row>
    <row r="36" spans="1:5" ht="14">
      <c r="A36">
        <v>9.0800002217292786E-2</v>
      </c>
      <c r="B36" s="7"/>
      <c r="D36">
        <v>0.25</v>
      </c>
      <c r="E36" s="7">
        <v>4.0800001472234726E-2</v>
      </c>
    </row>
    <row r="37" spans="1:5" ht="14">
      <c r="B37" s="4"/>
      <c r="D37">
        <v>0</v>
      </c>
      <c r="E37" s="7">
        <v>1.8200000748038292E-2</v>
      </c>
    </row>
    <row r="38" spans="1:5" ht="14">
      <c r="A38" s="12">
        <v>525</v>
      </c>
      <c r="B38" s="8"/>
    </row>
    <row r="39" spans="1:5" ht="14">
      <c r="A39">
        <v>9.7300000488758087E-2</v>
      </c>
      <c r="B39" s="7"/>
      <c r="D39" t="s">
        <v>70</v>
      </c>
    </row>
    <row r="40" spans="1:5" ht="14">
      <c r="B40" s="4"/>
      <c r="D40">
        <v>1</v>
      </c>
      <c r="E40" s="7">
        <v>0.10069999843835831</v>
      </c>
    </row>
    <row r="41" spans="1:5" ht="14">
      <c r="A41" s="12">
        <v>525</v>
      </c>
      <c r="B41" s="8"/>
      <c r="D41">
        <v>0.5</v>
      </c>
      <c r="E41" s="7">
        <v>6.0499999672174454E-2</v>
      </c>
    </row>
    <row r="42" spans="1:5" ht="14">
      <c r="A42">
        <v>0.10710000246763229</v>
      </c>
      <c r="B42" s="7"/>
      <c r="D42">
        <v>0.25</v>
      </c>
      <c r="E42" s="7">
        <v>4.0199998766183853E-2</v>
      </c>
    </row>
    <row r="43" spans="1:5" ht="14">
      <c r="B43" s="4"/>
      <c r="D43">
        <v>0</v>
      </c>
      <c r="E43" s="7">
        <v>1.8200000748038292E-2</v>
      </c>
    </row>
    <row r="44" spans="1:5" ht="14">
      <c r="A44" s="12">
        <v>525</v>
      </c>
      <c r="B44" s="8"/>
    </row>
    <row r="45" spans="1:5" ht="14">
      <c r="A45">
        <v>0.1062999963760376</v>
      </c>
      <c r="B45" s="7"/>
      <c r="D45" t="s">
        <v>69</v>
      </c>
    </row>
    <row r="46" spans="1:5" ht="14">
      <c r="B46" s="4"/>
      <c r="D46">
        <v>1</v>
      </c>
      <c r="E46" s="7">
        <v>8.7099999189376831E-2</v>
      </c>
    </row>
    <row r="47" spans="1:5" ht="14">
      <c r="A47" s="12">
        <v>525</v>
      </c>
      <c r="B47" s="8"/>
      <c r="D47">
        <v>0.5</v>
      </c>
      <c r="E47" s="7">
        <v>5.3800001740455627E-2</v>
      </c>
    </row>
    <row r="48" spans="1:5" ht="14">
      <c r="A48">
        <v>0.10790000110864639</v>
      </c>
      <c r="B48" s="7"/>
      <c r="D48">
        <v>0.25</v>
      </c>
      <c r="E48" s="7">
        <v>3.6699999123811722E-2</v>
      </c>
    </row>
    <row r="49" spans="1:5" ht="14">
      <c r="B49" s="4"/>
      <c r="D49">
        <v>0</v>
      </c>
      <c r="E49" s="7">
        <v>1.8200000748038292E-2</v>
      </c>
    </row>
    <row r="50" spans="1:5" ht="14">
      <c r="A50" s="12">
        <v>525</v>
      </c>
      <c r="B50" s="8"/>
    </row>
    <row r="51" spans="1:5" ht="14">
      <c r="A51">
        <v>0.10790000110864639</v>
      </c>
      <c r="B51" s="7"/>
    </row>
    <row r="52" spans="1:5" ht="14">
      <c r="B52" s="4"/>
    </row>
    <row r="53" spans="1:5" ht="14">
      <c r="A53" s="12">
        <v>525</v>
      </c>
      <c r="B53" s="8"/>
    </row>
    <row r="54" spans="1:5" ht="14">
      <c r="A54">
        <v>3.2400000840425491E-2</v>
      </c>
      <c r="B54" s="7"/>
    </row>
    <row r="55" spans="1:5" ht="14">
      <c r="B55" s="4"/>
    </row>
    <row r="56" spans="1:5" ht="14">
      <c r="A56" s="12">
        <v>525</v>
      </c>
      <c r="B56" s="8"/>
    </row>
    <row r="57" spans="1:5" ht="14">
      <c r="A57">
        <v>3.1399998813867569E-2</v>
      </c>
      <c r="B57" s="7"/>
    </row>
    <row r="58" spans="1:5" ht="14">
      <c r="B58" s="4"/>
    </row>
    <row r="59" spans="1:5" ht="14">
      <c r="A59" s="12">
        <v>525</v>
      </c>
      <c r="B59" s="8"/>
    </row>
    <row r="60" spans="1:5" ht="14">
      <c r="A60">
        <v>2.9699999839067459E-2</v>
      </c>
      <c r="B60" s="7"/>
    </row>
    <row r="62" spans="1:5" ht="14">
      <c r="A62" s="12">
        <v>525</v>
      </c>
      <c r="D62" t="s">
        <v>68</v>
      </c>
      <c r="E62" t="s">
        <v>72</v>
      </c>
    </row>
    <row r="63" spans="1:5" ht="14">
      <c r="A63">
        <v>3.9999999105930328E-2</v>
      </c>
      <c r="C63">
        <v>1</v>
      </c>
      <c r="D63">
        <v>0.10459999740123749</v>
      </c>
      <c r="E63" s="13">
        <v>0.118699998</v>
      </c>
    </row>
    <row r="64" spans="1:5">
      <c r="C64">
        <v>0.5</v>
      </c>
      <c r="D64">
        <v>6.2600001692771912E-2</v>
      </c>
    </row>
    <row r="65" spans="1:4" ht="14">
      <c r="A65" s="12">
        <v>525</v>
      </c>
      <c r="C65">
        <v>0.25</v>
      </c>
      <c r="D65">
        <v>4.0600001811981201E-2</v>
      </c>
    </row>
    <row r="66" spans="1:4" ht="14">
      <c r="A66">
        <v>4.1200000792741776E-2</v>
      </c>
      <c r="C66">
        <v>0</v>
      </c>
      <c r="D66" s="7">
        <v>1.8200000748038292E-2</v>
      </c>
    </row>
    <row r="68" spans="1:4" ht="14">
      <c r="A68" s="12">
        <v>525</v>
      </c>
      <c r="D68" t="s">
        <v>67</v>
      </c>
    </row>
    <row r="69" spans="1:4">
      <c r="A69">
        <v>7.2099998593330383E-2</v>
      </c>
      <c r="C69">
        <v>1</v>
      </c>
      <c r="D69">
        <v>0.12139999866485596</v>
      </c>
    </row>
    <row r="70" spans="1:4">
      <c r="C70">
        <v>0.5</v>
      </c>
      <c r="D70">
        <v>7.1099996566772461E-2</v>
      </c>
    </row>
    <row r="71" spans="1:4" ht="14">
      <c r="A71" s="12">
        <v>525</v>
      </c>
      <c r="C71">
        <v>0.25</v>
      </c>
      <c r="D71">
        <v>4.3800000101327896E-2</v>
      </c>
    </row>
    <row r="72" spans="1:4">
      <c r="A72">
        <v>3.8499999791383743E-2</v>
      </c>
      <c r="C72">
        <v>0</v>
      </c>
      <c r="D72">
        <v>1.7599999904632568E-2</v>
      </c>
    </row>
    <row r="74" spans="1:4" ht="14">
      <c r="A74" s="12">
        <v>525</v>
      </c>
    </row>
    <row r="75" spans="1:4">
      <c r="A75">
        <v>1.9500000402331352E-2</v>
      </c>
    </row>
    <row r="77" spans="1:4" ht="14">
      <c r="A77" s="12">
        <v>530</v>
      </c>
    </row>
    <row r="78" spans="1:4">
      <c r="A78">
        <v>2.6499999687075615E-2</v>
      </c>
    </row>
    <row r="80" spans="1:4" ht="14">
      <c r="A80" s="12">
        <v>530</v>
      </c>
    </row>
    <row r="81" spans="1:1">
      <c r="A81">
        <v>3.0400000512599945E-2</v>
      </c>
    </row>
    <row r="83" spans="1:1" ht="14">
      <c r="A83" s="12">
        <v>530</v>
      </c>
    </row>
    <row r="84" spans="1:1">
      <c r="A84">
        <v>2.0099999383091927E-2</v>
      </c>
    </row>
  </sheetData>
  <phoneticPr fontId="3" type="noConversion"/>
  <pageMargins left="0.75" right="0.75" top="1" bottom="1" header="0.5" footer="0.5"/>
  <pageSetup scale="84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Sheet2 - Table 1</vt:lpstr>
      <vt:lpstr>Sheet5 - Table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JOSHISAWESOME</dc:creator>
  <cp:lastModifiedBy>Karl Smith</cp:lastModifiedBy>
  <cp:lastPrinted>2013-12-17T15:16:16Z</cp:lastPrinted>
  <dcterms:created xsi:type="dcterms:W3CDTF">2013-12-17T20:03:37Z</dcterms:created>
  <dcterms:modified xsi:type="dcterms:W3CDTF">2013-12-17T20:03:37Z</dcterms:modified>
</cp:coreProperties>
</file>